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n\общая папка\"/>
    </mc:Choice>
  </mc:AlternateContent>
  <bookViews>
    <workbookView xWindow="0" yWindow="0" windowWidth="20490" windowHeight="9315" tabRatio="725" activeTab="6"/>
  </bookViews>
  <sheets>
    <sheet name="секция 1-2" sheetId="7" r:id="rId1"/>
    <sheet name="секция 3-4" sheetId="8" r:id="rId2"/>
    <sheet name="секция 5-6" sheetId="9" r:id="rId3"/>
    <sheet name="секции 7,9" sheetId="10" r:id="rId4"/>
    <sheet name="секция 10" sheetId="11" r:id="rId5"/>
    <sheet name="секция 11,12" sheetId="13" r:id="rId6"/>
    <sheet name="секции 13,14" sheetId="14" r:id="rId7"/>
  </sheets>
  <calcPr calcId="152511"/>
</workbook>
</file>

<file path=xl/calcChain.xml><?xml version="1.0" encoding="utf-8"?>
<calcChain xmlns="http://schemas.openxmlformats.org/spreadsheetml/2006/main">
  <c r="M6" i="13" l="1"/>
  <c r="J4" i="14"/>
  <c r="I3" i="14" s="1"/>
  <c r="I6" i="14" s="1"/>
  <c r="H4" i="14"/>
  <c r="G3" i="14" s="1"/>
  <c r="G6" i="14" s="1"/>
  <c r="F4" i="14"/>
  <c r="E3" i="14" s="1"/>
  <c r="E6" i="14" s="1"/>
  <c r="D4" i="14"/>
  <c r="C3" i="14" s="1"/>
  <c r="C6" i="14" s="1"/>
  <c r="J9" i="14"/>
  <c r="I8" i="14" s="1"/>
  <c r="I11" i="14" s="1"/>
  <c r="G8" i="14"/>
  <c r="E8" i="14"/>
  <c r="D9" i="14"/>
  <c r="C8" i="14" s="1"/>
  <c r="C11" i="14" s="1"/>
  <c r="G11" i="14"/>
  <c r="J14" i="14"/>
  <c r="I13" i="14"/>
  <c r="I16" i="14" s="1"/>
  <c r="G13" i="14"/>
  <c r="E13" i="14"/>
  <c r="D14" i="14"/>
  <c r="C13" i="14"/>
  <c r="J19" i="14"/>
  <c r="I18" i="14" s="1"/>
  <c r="G18" i="14"/>
  <c r="G21" i="14" s="1"/>
  <c r="E18" i="14"/>
  <c r="D19" i="14"/>
  <c r="C18" i="14" s="1"/>
  <c r="C21" i="14" s="1"/>
  <c r="E21" i="14"/>
  <c r="J24" i="14"/>
  <c r="I23" i="14"/>
  <c r="I26" i="14" s="1"/>
  <c r="G23" i="14"/>
  <c r="E23" i="14"/>
  <c r="E26" i="14" s="1"/>
  <c r="D24" i="14"/>
  <c r="C23" i="14"/>
  <c r="C26" i="14" s="1"/>
  <c r="J29" i="14"/>
  <c r="I28" i="14" s="1"/>
  <c r="I31" i="14" s="1"/>
  <c r="G28" i="14"/>
  <c r="E28" i="14"/>
  <c r="D29" i="14"/>
  <c r="C28" i="14" s="1"/>
  <c r="C31" i="14" s="1"/>
  <c r="G31" i="14"/>
  <c r="J34" i="14"/>
  <c r="I33" i="14"/>
  <c r="I36" i="14" s="1"/>
  <c r="G33" i="14"/>
  <c r="E33" i="14"/>
  <c r="E36" i="14" s="1"/>
  <c r="D34" i="14"/>
  <c r="C33" i="14"/>
  <c r="L4" i="13"/>
  <c r="K3" i="13" s="1"/>
  <c r="K6" i="13" s="1"/>
  <c r="I3" i="13"/>
  <c r="I6" i="13" s="1"/>
  <c r="G3" i="13"/>
  <c r="G6" i="13" s="1"/>
  <c r="E3" i="13"/>
  <c r="E6" i="13" s="1"/>
  <c r="C3" i="13"/>
  <c r="C6" i="13" s="1"/>
  <c r="K8" i="13"/>
  <c r="I8" i="13"/>
  <c r="I11" i="13" s="1"/>
  <c r="G8" i="13"/>
  <c r="G11" i="13" s="1"/>
  <c r="E8" i="13"/>
  <c r="E11" i="13" s="1"/>
  <c r="C8" i="13"/>
  <c r="C11" i="13" s="1"/>
  <c r="M11" i="13"/>
  <c r="K11" i="13"/>
  <c r="K13" i="13"/>
  <c r="I13" i="13"/>
  <c r="G13" i="13"/>
  <c r="E13" i="13"/>
  <c r="E16" i="13" s="1"/>
  <c r="D14" i="13"/>
  <c r="C13" i="13" s="1"/>
  <c r="C16" i="13" s="1"/>
  <c r="G16" i="13"/>
  <c r="I16" i="13"/>
  <c r="K18" i="13"/>
  <c r="I18" i="13"/>
  <c r="G18" i="13"/>
  <c r="E18" i="13"/>
  <c r="E21" i="13" s="1"/>
  <c r="D19" i="13"/>
  <c r="C18" i="13" s="1"/>
  <c r="G21" i="13"/>
  <c r="K21" i="13"/>
  <c r="K23" i="13"/>
  <c r="I23" i="13"/>
  <c r="G23" i="13"/>
  <c r="E23" i="13"/>
  <c r="E26" i="13" s="1"/>
  <c r="D24" i="13"/>
  <c r="C23" i="13"/>
  <c r="C26" i="13" s="1"/>
  <c r="K26" i="13"/>
  <c r="I26" i="13"/>
  <c r="K28" i="13"/>
  <c r="I28" i="13"/>
  <c r="G28" i="13"/>
  <c r="G31" i="13" s="1"/>
  <c r="E28" i="13"/>
  <c r="D29" i="13"/>
  <c r="C28" i="13" s="1"/>
  <c r="C31" i="13" s="1"/>
  <c r="I31" i="13"/>
  <c r="K31" i="13"/>
  <c r="K33" i="13"/>
  <c r="K36" i="13" s="1"/>
  <c r="I33" i="13"/>
  <c r="G33" i="13"/>
  <c r="G36" i="13" s="1"/>
  <c r="E33" i="13"/>
  <c r="E36" i="13" s="1"/>
  <c r="D34" i="13"/>
  <c r="C33" i="13" s="1"/>
  <c r="I36" i="13"/>
  <c r="I38" i="13"/>
  <c r="I41" i="13" s="1"/>
  <c r="G38" i="13"/>
  <c r="E38" i="13"/>
  <c r="C38" i="13"/>
  <c r="C41" i="13" s="1"/>
  <c r="E41" i="13"/>
  <c r="G41" i="13"/>
  <c r="R9" i="13"/>
  <c r="Q8" i="13" s="1"/>
  <c r="Q11" i="13" s="1"/>
  <c r="U8" i="13"/>
  <c r="U11" i="13" s="1"/>
  <c r="S13" i="13"/>
  <c r="U13" i="13"/>
  <c r="X14" i="13"/>
  <c r="W13" i="13"/>
  <c r="W16" i="13" s="1"/>
  <c r="C11" i="7"/>
  <c r="B10" i="7" s="1"/>
  <c r="B13" i="7" s="1"/>
  <c r="F10" i="7"/>
  <c r="H10" i="7"/>
  <c r="H13" i="7" s="1"/>
  <c r="J10" i="7"/>
  <c r="P28" i="14"/>
  <c r="P31" i="14" s="1"/>
  <c r="P18" i="14"/>
  <c r="U9" i="14"/>
  <c r="T8" i="14" s="1"/>
  <c r="P3" i="14"/>
  <c r="O34" i="14"/>
  <c r="N33" i="14"/>
  <c r="S34" i="14"/>
  <c r="R33" i="14" s="1"/>
  <c r="R36" i="14" s="1"/>
  <c r="U34" i="14"/>
  <c r="T33" i="14"/>
  <c r="S29" i="14"/>
  <c r="R28" i="14" s="1"/>
  <c r="R31" i="14" s="1"/>
  <c r="U29" i="14"/>
  <c r="T28" i="14"/>
  <c r="O24" i="14"/>
  <c r="N23" i="14" s="1"/>
  <c r="N26" i="14" s="1"/>
  <c r="S24" i="14"/>
  <c r="R23" i="14"/>
  <c r="U24" i="14"/>
  <c r="T23" i="14" s="1"/>
  <c r="T26" i="14" s="1"/>
  <c r="O19" i="14"/>
  <c r="N18" i="14"/>
  <c r="U19" i="14"/>
  <c r="T18" i="14" s="1"/>
  <c r="T21" i="14" s="1"/>
  <c r="O14" i="14"/>
  <c r="N13" i="14"/>
  <c r="N16" i="14" s="1"/>
  <c r="S14" i="14"/>
  <c r="R13" i="14" s="1"/>
  <c r="R16" i="14" s="1"/>
  <c r="S9" i="14"/>
  <c r="R8" i="14"/>
  <c r="O9" i="14"/>
  <c r="N8" i="14" s="1"/>
  <c r="N11" i="14" s="1"/>
  <c r="O4" i="14"/>
  <c r="N3" i="14"/>
  <c r="N6" i="14" s="1"/>
  <c r="S4" i="14"/>
  <c r="R3" i="14" s="1"/>
  <c r="R6" i="14" s="1"/>
  <c r="U4" i="14"/>
  <c r="T3" i="14"/>
  <c r="R26" i="14"/>
  <c r="P23" i="14"/>
  <c r="R11" i="14"/>
  <c r="P33" i="14"/>
  <c r="O29" i="14"/>
  <c r="N28" i="14" s="1"/>
  <c r="S19" i="14"/>
  <c r="R18" i="14" s="1"/>
  <c r="U14" i="14"/>
  <c r="T13" i="14" s="1"/>
  <c r="P13" i="14"/>
  <c r="P16" i="14" s="1"/>
  <c r="P21" i="14"/>
  <c r="P8" i="14"/>
  <c r="P11" i="14" s="1"/>
  <c r="P6" i="14"/>
  <c r="O39" i="10"/>
  <c r="N38" i="10"/>
  <c r="U39" i="10"/>
  <c r="T38" i="10" s="1"/>
  <c r="R38" i="10"/>
  <c r="P38" i="10"/>
  <c r="P33" i="10"/>
  <c r="U34" i="10"/>
  <c r="T33" i="10" s="1"/>
  <c r="R33" i="10"/>
  <c r="O34" i="10"/>
  <c r="N33" i="10"/>
  <c r="P28" i="10"/>
  <c r="O29" i="10"/>
  <c r="N28" i="10" s="1"/>
  <c r="R28" i="10"/>
  <c r="U29" i="10"/>
  <c r="T28" i="10" s="1"/>
  <c r="U24" i="10"/>
  <c r="T23" i="10"/>
  <c r="R23" i="10"/>
  <c r="P23" i="10"/>
  <c r="O24" i="10"/>
  <c r="N23" i="10"/>
  <c r="O19" i="10"/>
  <c r="N18" i="10" s="1"/>
  <c r="U19" i="10"/>
  <c r="T18" i="10"/>
  <c r="R18" i="10"/>
  <c r="P18" i="10"/>
  <c r="R13" i="10"/>
  <c r="P13" i="10"/>
  <c r="U14" i="10"/>
  <c r="T13" i="10" s="1"/>
  <c r="O14" i="10"/>
  <c r="N13" i="10"/>
  <c r="R8" i="10"/>
  <c r="P8" i="10"/>
  <c r="O9" i="10"/>
  <c r="N8" i="10"/>
  <c r="U9" i="10"/>
  <c r="T8" i="10" s="1"/>
  <c r="U4" i="10"/>
  <c r="T3" i="10"/>
  <c r="S4" i="10"/>
  <c r="R3" i="10" s="1"/>
  <c r="Q4" i="10"/>
  <c r="P3" i="10"/>
  <c r="O4" i="10"/>
  <c r="N3" i="10" s="1"/>
  <c r="C34" i="9"/>
  <c r="E29" i="9"/>
  <c r="E32" i="9" s="1"/>
  <c r="G29" i="9"/>
  <c r="G32" i="9" s="1"/>
  <c r="D30" i="9"/>
  <c r="C29" i="9" s="1"/>
  <c r="J25" i="9"/>
  <c r="I24" i="9" s="1"/>
  <c r="D25" i="9"/>
  <c r="C24" i="9" s="1"/>
  <c r="E24" i="9"/>
  <c r="G19" i="9"/>
  <c r="E19" i="9"/>
  <c r="J20" i="9"/>
  <c r="I19" i="9"/>
  <c r="D20" i="9"/>
  <c r="C19" i="9" s="1"/>
  <c r="G14" i="9"/>
  <c r="E14" i="9"/>
  <c r="D15" i="9"/>
  <c r="C14" i="9" s="1"/>
  <c r="J15" i="9"/>
  <c r="I14" i="9"/>
  <c r="J10" i="9"/>
  <c r="I9" i="9" s="1"/>
  <c r="G9" i="9"/>
  <c r="E9" i="9"/>
  <c r="D10" i="9"/>
  <c r="C9" i="9" s="1"/>
  <c r="J5" i="9"/>
  <c r="I4" i="9"/>
  <c r="D5" i="9"/>
  <c r="C4" i="9" s="1"/>
  <c r="H5" i="9"/>
  <c r="G4" i="9"/>
  <c r="F5" i="9"/>
  <c r="E4" i="9" s="1"/>
  <c r="G13" i="10"/>
  <c r="G16" i="10"/>
  <c r="E13" i="10"/>
  <c r="E16" i="10" s="1"/>
  <c r="E23" i="10"/>
  <c r="G28" i="10"/>
  <c r="E33" i="10"/>
  <c r="E36" i="10" s="1"/>
  <c r="G33" i="10"/>
  <c r="G36" i="10"/>
  <c r="R5" i="9"/>
  <c r="Q4" i="9" s="1"/>
  <c r="T5" i="9"/>
  <c r="S4" i="9"/>
  <c r="Q14" i="9"/>
  <c r="Q24" i="9"/>
  <c r="S29" i="9"/>
  <c r="S34" i="9"/>
  <c r="S37" i="9" s="1"/>
  <c r="G24" i="9"/>
  <c r="G27" i="9" s="1"/>
  <c r="X34" i="13"/>
  <c r="W33" i="13" s="1"/>
  <c r="W36" i="13" s="1"/>
  <c r="R34" i="13"/>
  <c r="Q33" i="13" s="1"/>
  <c r="U33" i="13"/>
  <c r="U36" i="13" s="1"/>
  <c r="S33" i="13"/>
  <c r="X29" i="13"/>
  <c r="R29" i="13"/>
  <c r="Q28" i="13" s="1"/>
  <c r="Q31" i="13" s="1"/>
  <c r="W28" i="13"/>
  <c r="U28" i="13"/>
  <c r="U31" i="13" s="1"/>
  <c r="S28" i="13"/>
  <c r="X24" i="13"/>
  <c r="W23" i="13" s="1"/>
  <c r="W26" i="13" s="1"/>
  <c r="R24" i="13"/>
  <c r="Q23" i="13" s="1"/>
  <c r="Q26" i="13" s="1"/>
  <c r="U23" i="13"/>
  <c r="S23" i="13"/>
  <c r="X19" i="13"/>
  <c r="W18" i="13" s="1"/>
  <c r="R19" i="13"/>
  <c r="Q18" i="13" s="1"/>
  <c r="Q21" i="13" s="1"/>
  <c r="U18" i="13"/>
  <c r="U21" i="13" s="1"/>
  <c r="S18" i="13"/>
  <c r="S21" i="13" s="1"/>
  <c r="R14" i="13"/>
  <c r="Q13" i="13" s="1"/>
  <c r="U16" i="13"/>
  <c r="X9" i="13"/>
  <c r="W8" i="13" s="1"/>
  <c r="W11" i="13" s="1"/>
  <c r="S8" i="13"/>
  <c r="X4" i="13"/>
  <c r="W3" i="13" s="1"/>
  <c r="W6" i="13" s="1"/>
  <c r="V4" i="13"/>
  <c r="U3" i="13" s="1"/>
  <c r="U6" i="13" s="1"/>
  <c r="T4" i="13"/>
  <c r="S3" i="13" s="1"/>
  <c r="S6" i="13" s="1"/>
  <c r="R4" i="13"/>
  <c r="Q3" i="13" s="1"/>
  <c r="Q6" i="13" s="1"/>
  <c r="J39" i="11"/>
  <c r="I38" i="11" s="1"/>
  <c r="D39" i="11"/>
  <c r="C38" i="11" s="1"/>
  <c r="G38" i="11"/>
  <c r="E38" i="11"/>
  <c r="J34" i="11"/>
  <c r="I33" i="11" s="1"/>
  <c r="D34" i="11"/>
  <c r="C33" i="11" s="1"/>
  <c r="G33" i="11"/>
  <c r="E33" i="11"/>
  <c r="J29" i="11"/>
  <c r="I28" i="11" s="1"/>
  <c r="D29" i="11"/>
  <c r="C28" i="11" s="1"/>
  <c r="G28" i="11"/>
  <c r="E28" i="11"/>
  <c r="J24" i="11"/>
  <c r="I23" i="11" s="1"/>
  <c r="D24" i="11"/>
  <c r="C23" i="11" s="1"/>
  <c r="G23" i="11"/>
  <c r="E23" i="11"/>
  <c r="J19" i="11"/>
  <c r="I18" i="11" s="1"/>
  <c r="D19" i="11"/>
  <c r="C18" i="11" s="1"/>
  <c r="G18" i="11"/>
  <c r="E18" i="11"/>
  <c r="J14" i="11"/>
  <c r="I13" i="11" s="1"/>
  <c r="D14" i="11"/>
  <c r="C13" i="11" s="1"/>
  <c r="G13" i="11"/>
  <c r="E13" i="11"/>
  <c r="J9" i="11"/>
  <c r="I8" i="11" s="1"/>
  <c r="I11" i="11" s="1"/>
  <c r="D9" i="11"/>
  <c r="C8" i="11" s="1"/>
  <c r="C11" i="11" s="1"/>
  <c r="G8" i="11"/>
  <c r="E8" i="11"/>
  <c r="J4" i="11"/>
  <c r="I3" i="11"/>
  <c r="I6" i="11" s="1"/>
  <c r="H4" i="11"/>
  <c r="G3" i="11" s="1"/>
  <c r="G6" i="11" s="1"/>
  <c r="F4" i="11"/>
  <c r="E3" i="11" s="1"/>
  <c r="E6" i="11" s="1"/>
  <c r="D4" i="11"/>
  <c r="C3" i="11" s="1"/>
  <c r="C6" i="11" s="1"/>
  <c r="S13" i="8"/>
  <c r="W35" i="7"/>
  <c r="U35" i="7"/>
  <c r="U38" i="7" s="1"/>
  <c r="S35" i="7"/>
  <c r="Q35" i="7"/>
  <c r="W30" i="7"/>
  <c r="W33" i="7" s="1"/>
  <c r="U30" i="7"/>
  <c r="U33" i="7" s="1"/>
  <c r="S30" i="7"/>
  <c r="Q30" i="7"/>
  <c r="W25" i="7"/>
  <c r="U25" i="7"/>
  <c r="S25" i="7"/>
  <c r="Q25" i="7"/>
  <c r="Q28" i="7"/>
  <c r="W20" i="7"/>
  <c r="U20" i="7"/>
  <c r="S20" i="7"/>
  <c r="S23" i="7"/>
  <c r="Q20" i="7"/>
  <c r="Q23" i="7" s="1"/>
  <c r="W15" i="7"/>
  <c r="W18" i="7"/>
  <c r="U15" i="7"/>
  <c r="U18" i="7" s="1"/>
  <c r="S15" i="7"/>
  <c r="S18" i="7" s="1"/>
  <c r="Q15" i="7"/>
  <c r="W10" i="7"/>
  <c r="Q10" i="7"/>
  <c r="U10" i="7"/>
  <c r="S10" i="7"/>
  <c r="X6" i="7"/>
  <c r="W5" i="7"/>
  <c r="V6" i="7"/>
  <c r="U5" i="7" s="1"/>
  <c r="S5" i="7"/>
  <c r="S8" i="7"/>
  <c r="Q5" i="7"/>
  <c r="Q33" i="8"/>
  <c r="X29" i="8"/>
  <c r="W28" i="8"/>
  <c r="R29" i="8"/>
  <c r="Q28" i="8" s="1"/>
  <c r="U28" i="8"/>
  <c r="S28" i="8"/>
  <c r="X24" i="8"/>
  <c r="W23" i="8" s="1"/>
  <c r="R24" i="8"/>
  <c r="Q23" i="8"/>
  <c r="U23" i="8"/>
  <c r="S23" i="8"/>
  <c r="X19" i="8"/>
  <c r="W18" i="8"/>
  <c r="R19" i="8"/>
  <c r="Q18" i="8" s="1"/>
  <c r="U18" i="8"/>
  <c r="S18" i="8"/>
  <c r="X14" i="8"/>
  <c r="W13" i="8" s="1"/>
  <c r="R14" i="8"/>
  <c r="Q13" i="8"/>
  <c r="U13" i="8"/>
  <c r="X9" i="8"/>
  <c r="W8" i="8" s="1"/>
  <c r="R9" i="8"/>
  <c r="Q8" i="8" s="1"/>
  <c r="Q11" i="8" s="1"/>
  <c r="U8" i="8"/>
  <c r="U11" i="8" s="1"/>
  <c r="S8" i="8"/>
  <c r="X4" i="8"/>
  <c r="W3" i="8"/>
  <c r="V4" i="8"/>
  <c r="U3" i="8" s="1"/>
  <c r="T4" i="8"/>
  <c r="S3" i="8"/>
  <c r="R4" i="8"/>
  <c r="Q3" i="8" s="1"/>
  <c r="J30" i="9"/>
  <c r="I29" i="9"/>
  <c r="C38" i="10"/>
  <c r="J34" i="10"/>
  <c r="I33" i="10" s="1"/>
  <c r="D34" i="10"/>
  <c r="C33" i="10" s="1"/>
  <c r="J29" i="10"/>
  <c r="I28" i="10" s="1"/>
  <c r="D29" i="10"/>
  <c r="C28" i="10" s="1"/>
  <c r="E28" i="10"/>
  <c r="J24" i="10"/>
  <c r="I23" i="10"/>
  <c r="D24" i="10"/>
  <c r="C23" i="10" s="1"/>
  <c r="G23" i="10"/>
  <c r="J19" i="10"/>
  <c r="I18" i="10" s="1"/>
  <c r="D19" i="10"/>
  <c r="C18" i="10" s="1"/>
  <c r="G18" i="10"/>
  <c r="E18" i="10"/>
  <c r="E21" i="10" s="1"/>
  <c r="J14" i="10"/>
  <c r="I13" i="10" s="1"/>
  <c r="D14" i="10"/>
  <c r="C13" i="10" s="1"/>
  <c r="J9" i="10"/>
  <c r="I8" i="10" s="1"/>
  <c r="D9" i="10"/>
  <c r="C8" i="10" s="1"/>
  <c r="G8" i="10"/>
  <c r="E8" i="10"/>
  <c r="J4" i="10"/>
  <c r="I3" i="10" s="1"/>
  <c r="H4" i="10"/>
  <c r="G3" i="10"/>
  <c r="F4" i="10"/>
  <c r="E3" i="10" s="1"/>
  <c r="D4" i="10"/>
  <c r="C3" i="10"/>
  <c r="O39" i="9"/>
  <c r="V35" i="9"/>
  <c r="U34" i="9" s="1"/>
  <c r="P35" i="9"/>
  <c r="O34" i="9"/>
  <c r="Q34" i="9"/>
  <c r="V30" i="9"/>
  <c r="U29" i="9" s="1"/>
  <c r="P30" i="9"/>
  <c r="O29" i="9" s="1"/>
  <c r="Q29" i="9"/>
  <c r="V25" i="9"/>
  <c r="U24" i="9" s="1"/>
  <c r="P25" i="9"/>
  <c r="O24" i="9"/>
  <c r="S24" i="9"/>
  <c r="V20" i="9"/>
  <c r="U19" i="9" s="1"/>
  <c r="P20" i="9"/>
  <c r="O19" i="9"/>
  <c r="S19" i="9"/>
  <c r="Q19" i="9"/>
  <c r="V15" i="9"/>
  <c r="U14" i="9" s="1"/>
  <c r="P15" i="9"/>
  <c r="O14" i="9" s="1"/>
  <c r="S14" i="9"/>
  <c r="V10" i="9"/>
  <c r="U9" i="9"/>
  <c r="P10" i="9"/>
  <c r="O9" i="9" s="1"/>
  <c r="S9" i="9"/>
  <c r="Q9" i="9"/>
  <c r="V5" i="9"/>
  <c r="U4" i="9" s="1"/>
  <c r="P5" i="9"/>
  <c r="O4" i="9"/>
  <c r="L28" i="8"/>
  <c r="J28" i="8"/>
  <c r="J31" i="8" s="1"/>
  <c r="H28" i="8"/>
  <c r="H31" i="8"/>
  <c r="F28" i="8"/>
  <c r="F31" i="8" s="1"/>
  <c r="D28" i="8"/>
  <c r="D31" i="8"/>
  <c r="B28" i="8"/>
  <c r="L23" i="8"/>
  <c r="J23" i="8"/>
  <c r="H23" i="8"/>
  <c r="H26" i="8" s="1"/>
  <c r="F23" i="8"/>
  <c r="F26" i="8" s="1"/>
  <c r="D23" i="8"/>
  <c r="B23" i="8"/>
  <c r="L18" i="8"/>
  <c r="J18" i="8"/>
  <c r="H18" i="8"/>
  <c r="H21" i="8" s="1"/>
  <c r="F18" i="8"/>
  <c r="D18" i="8"/>
  <c r="B18" i="8"/>
  <c r="L13" i="8"/>
  <c r="J13" i="8"/>
  <c r="H13" i="8"/>
  <c r="F13" i="8"/>
  <c r="F16" i="8" s="1"/>
  <c r="D13" i="8"/>
  <c r="D16" i="8" s="1"/>
  <c r="B13" i="8"/>
  <c r="B16" i="8" s="1"/>
  <c r="L8" i="8"/>
  <c r="J8" i="8"/>
  <c r="H8" i="8"/>
  <c r="H11" i="8" s="1"/>
  <c r="F8" i="8"/>
  <c r="F11" i="8"/>
  <c r="D8" i="8"/>
  <c r="D11" i="8" s="1"/>
  <c r="B8" i="8"/>
  <c r="B11" i="8"/>
  <c r="K4" i="8"/>
  <c r="J3" i="8" s="1"/>
  <c r="L3" i="8"/>
  <c r="H3" i="8"/>
  <c r="H6" i="8" s="1"/>
  <c r="F3" i="8"/>
  <c r="F6" i="8" s="1"/>
  <c r="D3" i="8"/>
  <c r="D6" i="8" s="1"/>
  <c r="B3" i="8"/>
  <c r="B6" i="8" s="1"/>
  <c r="E36" i="7"/>
  <c r="D35" i="7" s="1"/>
  <c r="D38" i="7" s="1"/>
  <c r="C36" i="7"/>
  <c r="B35" i="7" s="1"/>
  <c r="L35" i="7"/>
  <c r="L38" i="7"/>
  <c r="J35" i="7"/>
  <c r="J38" i="7" s="1"/>
  <c r="H35" i="7"/>
  <c r="H38" i="7"/>
  <c r="F35" i="7"/>
  <c r="F38" i="7" s="1"/>
  <c r="E31" i="7"/>
  <c r="D30" i="7" s="1"/>
  <c r="C31" i="7"/>
  <c r="B30" i="7" s="1"/>
  <c r="B33" i="7" s="1"/>
  <c r="F30" i="7"/>
  <c r="H30" i="7"/>
  <c r="J30" i="7"/>
  <c r="L30" i="7"/>
  <c r="L33" i="7" s="1"/>
  <c r="J33" i="7"/>
  <c r="H33" i="7"/>
  <c r="F33" i="7"/>
  <c r="E26" i="7"/>
  <c r="D25" i="7" s="1"/>
  <c r="D28" i="7" s="1"/>
  <c r="C26" i="7"/>
  <c r="B25" i="7" s="1"/>
  <c r="B28" i="7" s="1"/>
  <c r="L25" i="7"/>
  <c r="L28" i="7" s="1"/>
  <c r="J25" i="7"/>
  <c r="J28" i="7" s="1"/>
  <c r="H25" i="7"/>
  <c r="H28" i="7"/>
  <c r="F25" i="7"/>
  <c r="E21" i="7"/>
  <c r="D20" i="7" s="1"/>
  <c r="D23" i="7" s="1"/>
  <c r="C21" i="7"/>
  <c r="B20" i="7"/>
  <c r="B23" i="7" s="1"/>
  <c r="L20" i="7"/>
  <c r="L23" i="7" s="1"/>
  <c r="J20" i="7"/>
  <c r="J23" i="7" s="1"/>
  <c r="H20" i="7"/>
  <c r="F20" i="7"/>
  <c r="F23" i="7" s="1"/>
  <c r="E16" i="7"/>
  <c r="D15" i="7" s="1"/>
  <c r="D18" i="7" s="1"/>
  <c r="C16" i="7"/>
  <c r="B15" i="7"/>
  <c r="L15" i="7"/>
  <c r="J15" i="7"/>
  <c r="H15" i="7"/>
  <c r="H18" i="7"/>
  <c r="F15" i="7"/>
  <c r="F18" i="7" s="1"/>
  <c r="E11" i="7"/>
  <c r="D10" i="7"/>
  <c r="L10" i="7"/>
  <c r="J13" i="7"/>
  <c r="F13" i="7"/>
  <c r="M6" i="7"/>
  <c r="L5" i="7" s="1"/>
  <c r="L8" i="7" s="1"/>
  <c r="J5" i="7"/>
  <c r="H5" i="7"/>
  <c r="H8" i="7" s="1"/>
  <c r="F5" i="7"/>
  <c r="F8" i="7" s="1"/>
  <c r="D5" i="7"/>
  <c r="D8" i="7" s="1"/>
  <c r="B5" i="7"/>
  <c r="B8" i="7" s="1"/>
  <c r="W8" i="7"/>
  <c r="Q8" i="7"/>
  <c r="N21" i="14"/>
  <c r="T31" i="14"/>
  <c r="N36" i="14"/>
  <c r="T36" i="14"/>
  <c r="Q33" i="7"/>
  <c r="W31" i="13"/>
  <c r="S16" i="13"/>
  <c r="D21" i="8"/>
  <c r="J26" i="8"/>
  <c r="L18" i="7"/>
  <c r="B18" i="7"/>
  <c r="W38" i="7"/>
  <c r="S38" i="7"/>
  <c r="S28" i="7"/>
  <c r="U23" i="7"/>
  <c r="U13" i="7"/>
  <c r="S36" i="13"/>
  <c r="T6" i="14"/>
</calcChain>
</file>

<file path=xl/sharedStrings.xml><?xml version="1.0" encoding="utf-8"?>
<sst xmlns="http://schemas.openxmlformats.org/spreadsheetml/2006/main" count="110" uniqueCount="24">
  <si>
    <t>VI</t>
  </si>
  <si>
    <t>VII</t>
  </si>
  <si>
    <t>V</t>
  </si>
  <si>
    <t>IV</t>
  </si>
  <si>
    <t>III</t>
  </si>
  <si>
    <t>I</t>
  </si>
  <si>
    <t>II</t>
  </si>
  <si>
    <t>ЦЭ</t>
  </si>
  <si>
    <t>VIII</t>
  </si>
  <si>
    <t xml:space="preserve">СЕКЦИЯ 1      </t>
  </si>
  <si>
    <t xml:space="preserve">СЕКЦИЯ 2  </t>
  </si>
  <si>
    <t xml:space="preserve">СЕКЦИЯ 4 </t>
  </si>
  <si>
    <t xml:space="preserve">СЕКЦИЯ 5 </t>
  </si>
  <si>
    <t xml:space="preserve">ЖИЛОЙ КОМПЛЕКС "АКВАРЕЛЬ" </t>
  </si>
  <si>
    <t xml:space="preserve">СЕКЦИЯ 3  </t>
  </si>
  <si>
    <t xml:space="preserve">СЕКЦИЯ 6 </t>
  </si>
  <si>
    <t xml:space="preserve">СЕКЦИЯ 7 </t>
  </si>
  <si>
    <t>СЕКЦИЯ 9</t>
  </si>
  <si>
    <t>СЕКЦИЯ 10</t>
  </si>
  <si>
    <t>СЕКЦИЯ 11</t>
  </si>
  <si>
    <t xml:space="preserve">СЕКЦИЯ 12 </t>
  </si>
  <si>
    <t xml:space="preserve">СЕКЦИЯ 13 </t>
  </si>
  <si>
    <t>СЕКЦИЯ 14</t>
  </si>
  <si>
    <t>бронь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</si>
</sst>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33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28"/>
      <color indexed="8"/>
      <name val="Calibri"/>
      <family val="2"/>
      <charset val="204"/>
    </font>
    <font>
      <b/>
      <sz val="8"/>
      <color indexed="10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8"/>
      <color indexed="8"/>
      <name val="Calibri"/>
      <family val="2"/>
      <charset val="204"/>
    </font>
    <font>
      <b/>
      <sz val="15"/>
      <color indexed="8"/>
      <name val="Calibri"/>
      <family val="2"/>
      <charset val="204"/>
    </font>
    <font>
      <b/>
      <sz val="15"/>
      <name val="Calibri"/>
      <family val="2"/>
      <charset val="204"/>
    </font>
    <font>
      <b/>
      <sz val="15"/>
      <color indexed="10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8"/>
      <color indexed="13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161"/>
    </font>
    <font>
      <b/>
      <sz val="18"/>
      <color indexed="10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8"/>
      <color indexed="10"/>
      <name val="Calibri"/>
      <family val="2"/>
      <charset val="161"/>
    </font>
    <font>
      <b/>
      <sz val="18"/>
      <color indexed="8"/>
      <name val="Calibri"/>
      <family val="2"/>
      <charset val="161"/>
    </font>
    <font>
      <b/>
      <sz val="18"/>
      <name val="Calibri"/>
      <family val="2"/>
      <charset val="161"/>
    </font>
    <font>
      <sz val="18"/>
      <color indexed="8"/>
      <name val="Calibri"/>
      <family val="2"/>
      <charset val="161"/>
    </font>
    <font>
      <sz val="18"/>
      <color indexed="10"/>
      <name val="Calibri"/>
      <family val="2"/>
      <charset val="161"/>
    </font>
    <font>
      <b/>
      <sz val="15"/>
      <color indexed="10"/>
      <name val="Calibri"/>
      <family val="2"/>
      <charset val="161"/>
    </font>
    <font>
      <sz val="11"/>
      <color indexed="10"/>
      <name val="Calibri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7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/>
    <xf numFmtId="0" fontId="10" fillId="0" borderId="3" xfId="0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2" xfId="0" applyFont="1" applyBorder="1" applyAlignment="1">
      <alignment vertical="center"/>
    </xf>
    <xf numFmtId="0" fontId="10" fillId="0" borderId="2" xfId="0" applyFont="1" applyBorder="1"/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Fill="1" applyBorder="1"/>
    <xf numFmtId="0" fontId="10" fillId="0" borderId="1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10" fillId="0" borderId="0" xfId="0" applyFont="1" applyBorder="1"/>
    <xf numFmtId="0" fontId="10" fillId="0" borderId="5" xfId="0" applyFont="1" applyBorder="1"/>
    <xf numFmtId="0" fontId="10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/>
    <xf numFmtId="0" fontId="10" fillId="2" borderId="2" xfId="0" applyFont="1" applyFill="1" applyBorder="1" applyAlignment="1">
      <alignment vertical="center"/>
    </xf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/>
    <xf numFmtId="0" fontId="10" fillId="3" borderId="1" xfId="0" applyFont="1" applyFill="1" applyBorder="1"/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/>
    <xf numFmtId="0" fontId="10" fillId="4" borderId="1" xfId="0" applyFont="1" applyFill="1" applyBorder="1"/>
    <xf numFmtId="0" fontId="10" fillId="4" borderId="3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3" xfId="0" applyFont="1" applyFill="1" applyBorder="1"/>
    <xf numFmtId="0" fontId="10" fillId="3" borderId="3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165" fontId="0" fillId="0" borderId="0" xfId="0" applyNumberFormat="1"/>
    <xf numFmtId="0" fontId="10" fillId="0" borderId="3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/>
    <xf numFmtId="0" fontId="10" fillId="5" borderId="1" xfId="0" applyFont="1" applyFill="1" applyBorder="1"/>
    <xf numFmtId="0" fontId="10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/>
    <xf numFmtId="0" fontId="10" fillId="5" borderId="2" xfId="0" applyFont="1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22" fillId="0" borderId="0" xfId="0" applyFont="1"/>
    <xf numFmtId="0" fontId="5" fillId="0" borderId="0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0" xfId="0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6" borderId="3" xfId="0" applyFont="1" applyFill="1" applyBorder="1"/>
    <xf numFmtId="0" fontId="10" fillId="6" borderId="1" xfId="0" applyFont="1" applyFill="1" applyBorder="1"/>
    <xf numFmtId="0" fontId="10" fillId="6" borderId="4" xfId="0" applyFont="1" applyFill="1" applyBorder="1"/>
    <xf numFmtId="0" fontId="10" fillId="6" borderId="2" xfId="0" applyFont="1" applyFill="1" applyBorder="1"/>
    <xf numFmtId="0" fontId="10" fillId="6" borderId="1" xfId="0" applyFont="1" applyFill="1" applyBorder="1" applyAlignment="1">
      <alignment vertical="center"/>
    </xf>
    <xf numFmtId="2" fontId="0" fillId="0" borderId="0" xfId="0" applyNumberFormat="1"/>
    <xf numFmtId="0" fontId="10" fillId="3" borderId="2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10" fillId="0" borderId="0" xfId="0" applyFont="1" applyFill="1" applyBorder="1"/>
    <xf numFmtId="165" fontId="4" fillId="0" borderId="0" xfId="0" applyNumberFormat="1" applyFont="1" applyBorder="1"/>
    <xf numFmtId="1" fontId="4" fillId="0" borderId="0" xfId="0" applyNumberFormat="1" applyFont="1" applyBorder="1"/>
    <xf numFmtId="0" fontId="15" fillId="0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/>
    <xf numFmtId="165" fontId="4" fillId="0" borderId="0" xfId="0" applyNumberFormat="1" applyFont="1" applyFill="1"/>
    <xf numFmtId="1" fontId="4" fillId="0" borderId="0" xfId="0" applyNumberFormat="1" applyFont="1" applyFill="1"/>
    <xf numFmtId="165" fontId="3" fillId="0" borderId="0" xfId="1" applyNumberFormat="1" applyFont="1" applyFill="1" applyBorder="1"/>
    <xf numFmtId="1" fontId="3" fillId="0" borderId="0" xfId="0" applyNumberFormat="1" applyFont="1" applyFill="1" applyBorder="1"/>
    <xf numFmtId="0" fontId="14" fillId="0" borderId="0" xfId="0" applyFont="1" applyFill="1"/>
    <xf numFmtId="0" fontId="10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4" fillId="0" borderId="0" xfId="0" applyFont="1" applyFill="1" applyBorder="1"/>
    <xf numFmtId="0" fontId="21" fillId="0" borderId="0" xfId="0" applyFont="1" applyFill="1" applyBorder="1"/>
    <xf numFmtId="165" fontId="21" fillId="0" borderId="0" xfId="0" applyNumberFormat="1" applyFont="1" applyFill="1" applyBorder="1"/>
    <xf numFmtId="1" fontId="21" fillId="0" borderId="0" xfId="0" applyNumberFormat="1" applyFont="1" applyFill="1" applyBorder="1"/>
    <xf numFmtId="0" fontId="10" fillId="3" borderId="4" xfId="0" applyFont="1" applyFill="1" applyBorder="1"/>
    <xf numFmtId="0" fontId="0" fillId="0" borderId="0" xfId="0" applyFill="1" applyBorder="1" applyAlignment="1">
      <alignment horizontal="center"/>
    </xf>
    <xf numFmtId="0" fontId="10" fillId="0" borderId="4" xfId="0" applyFont="1" applyFill="1" applyBorder="1"/>
    <xf numFmtId="0" fontId="23" fillId="0" borderId="0" xfId="0" applyFont="1" applyFill="1" applyBorder="1" applyAlignment="1">
      <alignment horizontal="center"/>
    </xf>
    <xf numFmtId="0" fontId="9" fillId="0" borderId="0" xfId="0" applyFont="1" applyBorder="1"/>
    <xf numFmtId="0" fontId="24" fillId="0" borderId="0" xfId="0" applyFont="1"/>
    <xf numFmtId="0" fontId="9" fillId="0" borderId="0" xfId="0" applyFont="1" applyBorder="1" applyAlignment="1"/>
    <xf numFmtId="0" fontId="9" fillId="0" borderId="0" xfId="0" applyFont="1"/>
    <xf numFmtId="0" fontId="9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0" fontId="29" fillId="0" borderId="0" xfId="0" applyFont="1"/>
    <xf numFmtId="0" fontId="27" fillId="0" borderId="0" xfId="0" applyFont="1"/>
    <xf numFmtId="0" fontId="29" fillId="0" borderId="0" xfId="0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30" fillId="0" borderId="0" xfId="0" applyFont="1" applyFill="1" applyBorder="1"/>
    <xf numFmtId="0" fontId="30" fillId="0" borderId="0" xfId="0" applyFont="1"/>
    <xf numFmtId="0" fontId="32" fillId="0" borderId="0" xfId="0" applyFont="1"/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30" fillId="0" borderId="0" xfId="0" applyFont="1" applyBorder="1"/>
    <xf numFmtId="0" fontId="31" fillId="0" borderId="0" xfId="0" applyFont="1" applyFill="1" applyBorder="1" applyAlignment="1">
      <alignment horizontal="center"/>
    </xf>
    <xf numFmtId="0" fontId="26" fillId="0" borderId="0" xfId="0" applyFont="1" applyBorder="1"/>
    <xf numFmtId="0" fontId="10" fillId="11" borderId="3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 vertical="center"/>
    </xf>
    <xf numFmtId="0" fontId="10" fillId="11" borderId="4" xfId="0" applyFont="1" applyFill="1" applyBorder="1"/>
    <xf numFmtId="0" fontId="10" fillId="11" borderId="2" xfId="0" applyFont="1" applyFill="1" applyBorder="1"/>
    <xf numFmtId="0" fontId="10" fillId="16" borderId="3" xfId="0" applyFont="1" applyFill="1" applyBorder="1"/>
    <xf numFmtId="0" fontId="10" fillId="16" borderId="1" xfId="0" applyFont="1" applyFill="1" applyBorder="1"/>
    <xf numFmtId="0" fontId="10" fillId="16" borderId="4" xfId="0" applyFont="1" applyFill="1" applyBorder="1"/>
    <xf numFmtId="0" fontId="10" fillId="16" borderId="2" xfId="0" applyFont="1" applyFill="1" applyBorder="1"/>
    <xf numFmtId="0" fontId="13" fillId="7" borderId="24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165" fontId="10" fillId="0" borderId="10" xfId="1" applyNumberFormat="1" applyFont="1" applyFill="1" applyBorder="1" applyAlignment="1">
      <alignment horizontal="center"/>
    </xf>
    <xf numFmtId="165" fontId="10" fillId="0" borderId="11" xfId="1" applyNumberFormat="1" applyFont="1" applyFill="1" applyBorder="1" applyAlignment="1">
      <alignment horizontal="center"/>
    </xf>
    <xf numFmtId="165" fontId="10" fillId="0" borderId="8" xfId="1" applyNumberFormat="1" applyFont="1" applyBorder="1" applyAlignment="1">
      <alignment horizontal="center"/>
    </xf>
    <xf numFmtId="165" fontId="10" fillId="0" borderId="9" xfId="1" applyNumberFormat="1" applyFont="1" applyBorder="1" applyAlignment="1">
      <alignment horizontal="center"/>
    </xf>
    <xf numFmtId="0" fontId="13" fillId="7" borderId="21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165" fontId="10" fillId="0" borderId="10" xfId="1" applyNumberFormat="1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 vertical="center"/>
    </xf>
    <xf numFmtId="165" fontId="10" fillId="2" borderId="9" xfId="1" applyNumberFormat="1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1" fontId="23" fillId="0" borderId="19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165" fontId="10" fillId="2" borderId="10" xfId="1" applyNumberFormat="1" applyFont="1" applyFill="1" applyBorder="1" applyAlignment="1">
      <alignment horizontal="center"/>
    </xf>
    <xf numFmtId="165" fontId="10" fillId="2" borderId="11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5" fontId="10" fillId="2" borderId="9" xfId="1" applyNumberFormat="1" applyFont="1" applyFill="1" applyBorder="1" applyAlignment="1">
      <alignment horizontal="center"/>
    </xf>
    <xf numFmtId="165" fontId="10" fillId="0" borderId="8" xfId="1" applyNumberFormat="1" applyFont="1" applyBorder="1" applyAlignment="1">
      <alignment horizontal="center" vertical="center"/>
    </xf>
    <xf numFmtId="165" fontId="10" fillId="0" borderId="9" xfId="1" applyNumberFormat="1" applyFont="1" applyBorder="1" applyAlignment="1">
      <alignment horizontal="center" vertical="center"/>
    </xf>
    <xf numFmtId="165" fontId="10" fillId="2" borderId="25" xfId="1" applyNumberFormat="1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165" fontId="10" fillId="0" borderId="25" xfId="1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165" fontId="10" fillId="0" borderId="10" xfId="1" applyNumberFormat="1" applyFont="1" applyBorder="1" applyAlignment="1">
      <alignment horizontal="center" vertical="center"/>
    </xf>
    <xf numFmtId="165" fontId="10" fillId="0" borderId="28" xfId="1" applyNumberFormat="1" applyFont="1" applyBorder="1" applyAlignment="1">
      <alignment horizontal="center" vertical="center"/>
    </xf>
    <xf numFmtId="165" fontId="10" fillId="2" borderId="10" xfId="1" applyNumberFormat="1" applyFont="1" applyFill="1" applyBorder="1" applyAlignment="1">
      <alignment horizontal="center" vertical="center"/>
    </xf>
    <xf numFmtId="165" fontId="10" fillId="2" borderId="28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17" fillId="5" borderId="26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65" fontId="10" fillId="5" borderId="8" xfId="1" applyNumberFormat="1" applyFont="1" applyFill="1" applyBorder="1" applyAlignment="1">
      <alignment horizontal="center" vertical="center"/>
    </xf>
    <xf numFmtId="165" fontId="10" fillId="5" borderId="9" xfId="1" applyNumberFormat="1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/>
    </xf>
    <xf numFmtId="0" fontId="23" fillId="5" borderId="19" xfId="0" applyFont="1" applyFill="1" applyBorder="1" applyAlignment="1">
      <alignment horizontal="center"/>
    </xf>
    <xf numFmtId="0" fontId="23" fillId="5" borderId="18" xfId="0" applyFont="1" applyFill="1" applyBorder="1" applyAlignment="1">
      <alignment horizontal="center"/>
    </xf>
    <xf numFmtId="1" fontId="23" fillId="0" borderId="13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165" fontId="10" fillId="0" borderId="8" xfId="1" applyNumberFormat="1" applyFont="1" applyFill="1" applyBorder="1" applyAlignment="1">
      <alignment horizontal="center" vertical="center"/>
    </xf>
    <xf numFmtId="165" fontId="10" fillId="0" borderId="25" xfId="1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165" fontId="10" fillId="0" borderId="8" xfId="1" applyNumberFormat="1" applyFont="1" applyFill="1" applyBorder="1" applyAlignment="1">
      <alignment horizontal="center"/>
    </xf>
    <xf numFmtId="165" fontId="10" fillId="0" borderId="9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0" fillId="5" borderId="8" xfId="1" applyNumberFormat="1" applyFont="1" applyFill="1" applyBorder="1" applyAlignment="1">
      <alignment horizontal="center"/>
    </xf>
    <xf numFmtId="165" fontId="10" fillId="5" borderId="25" xfId="1" applyNumberFormat="1" applyFont="1" applyFill="1" applyBorder="1" applyAlignment="1">
      <alignment horizontal="center"/>
    </xf>
    <xf numFmtId="165" fontId="10" fillId="0" borderId="25" xfId="1" applyNumberFormat="1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23" fillId="0" borderId="18" xfId="0" applyFont="1" applyFill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13" fillId="7" borderId="30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13" fillId="8" borderId="32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/>
    </xf>
    <xf numFmtId="0" fontId="13" fillId="8" borderId="34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23" fillId="3" borderId="19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25" xfId="1" applyNumberFormat="1" applyFont="1" applyFill="1" applyBorder="1" applyAlignment="1">
      <alignment horizontal="center"/>
    </xf>
    <xf numFmtId="165" fontId="10" fillId="2" borderId="25" xfId="1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165" fontId="10" fillId="5" borderId="10" xfId="1" applyNumberFormat="1" applyFont="1" applyFill="1" applyBorder="1" applyAlignment="1">
      <alignment horizontal="center" vertical="center"/>
    </xf>
    <xf numFmtId="165" fontId="10" fillId="5" borderId="28" xfId="1" applyNumberFormat="1" applyFont="1" applyFill="1" applyBorder="1" applyAlignment="1">
      <alignment horizontal="center" vertical="center"/>
    </xf>
    <xf numFmtId="165" fontId="10" fillId="0" borderId="9" xfId="1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165" fontId="10" fillId="4" borderId="8" xfId="1" applyNumberFormat="1" applyFont="1" applyFill="1" applyBorder="1" applyAlignment="1">
      <alignment horizontal="center" vertical="center"/>
    </xf>
    <xf numFmtId="165" fontId="10" fillId="4" borderId="9" xfId="1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3" fillId="4" borderId="19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13" fillId="10" borderId="22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165" fontId="10" fillId="5" borderId="25" xfId="1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165" fontId="10" fillId="4" borderId="25" xfId="1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3" fillId="10" borderId="17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1" fontId="23" fillId="5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0" fillId="0" borderId="26" xfId="0" applyFill="1" applyBorder="1"/>
    <xf numFmtId="0" fontId="10" fillId="0" borderId="4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3" fillId="10" borderId="32" xfId="0" applyFont="1" applyFill="1" applyBorder="1" applyAlignment="1">
      <alignment horizontal="center"/>
    </xf>
    <xf numFmtId="0" fontId="13" fillId="10" borderId="33" xfId="0" applyFont="1" applyFill="1" applyBorder="1" applyAlignment="1">
      <alignment horizontal="center"/>
    </xf>
    <xf numFmtId="0" fontId="13" fillId="10" borderId="3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3" fillId="9" borderId="32" xfId="0" applyFont="1" applyFill="1" applyBorder="1" applyAlignment="1">
      <alignment horizontal="center"/>
    </xf>
    <xf numFmtId="0" fontId="13" fillId="9" borderId="33" xfId="0" applyFont="1" applyFill="1" applyBorder="1" applyAlignment="1">
      <alignment horizontal="center"/>
    </xf>
    <xf numFmtId="0" fontId="13" fillId="9" borderId="34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9" borderId="2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165" fontId="10" fillId="0" borderId="38" xfId="1" applyNumberFormat="1" applyFont="1" applyFill="1" applyBorder="1" applyAlignment="1">
      <alignment horizontal="center" vertical="center"/>
    </xf>
    <xf numFmtId="0" fontId="0" fillId="0" borderId="39" xfId="0" applyFill="1" applyBorder="1"/>
    <xf numFmtId="0" fontId="24" fillId="0" borderId="18" xfId="0" applyFont="1" applyFill="1" applyBorder="1"/>
    <xf numFmtId="165" fontId="10" fillId="3" borderId="8" xfId="1" applyNumberFormat="1" applyFont="1" applyFill="1" applyBorder="1" applyAlignment="1">
      <alignment horizontal="center" vertical="center"/>
    </xf>
    <xf numFmtId="165" fontId="10" fillId="3" borderId="9" xfId="1" applyNumberFormat="1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23" fillId="3" borderId="19" xfId="0" applyNumberFormat="1" applyFont="1" applyFill="1" applyBorder="1" applyAlignment="1">
      <alignment horizontal="center" vertical="center"/>
    </xf>
    <xf numFmtId="1" fontId="23" fillId="3" borderId="18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165" fontId="10" fillId="4" borderId="38" xfId="1" applyNumberFormat="1" applyFont="1" applyFill="1" applyBorder="1" applyAlignment="1">
      <alignment horizontal="center"/>
    </xf>
    <xf numFmtId="165" fontId="10" fillId="4" borderId="39" xfId="1" applyNumberFormat="1" applyFont="1" applyFill="1" applyBorder="1" applyAlignment="1">
      <alignment horizontal="center"/>
    </xf>
    <xf numFmtId="165" fontId="10" fillId="3" borderId="38" xfId="1" applyNumberFormat="1" applyFont="1" applyFill="1" applyBorder="1" applyAlignment="1">
      <alignment horizontal="center"/>
    </xf>
    <xf numFmtId="165" fontId="10" fillId="3" borderId="39" xfId="1" applyNumberFormat="1" applyFont="1" applyFill="1" applyBorder="1" applyAlignment="1">
      <alignment horizontal="center"/>
    </xf>
    <xf numFmtId="0" fontId="26" fillId="0" borderId="40" xfId="0" applyFont="1" applyBorder="1" applyAlignment="1">
      <alignment horizontal="center"/>
    </xf>
    <xf numFmtId="165" fontId="10" fillId="2" borderId="38" xfId="1" applyNumberFormat="1" applyFont="1" applyFill="1" applyBorder="1" applyAlignment="1">
      <alignment horizontal="center"/>
    </xf>
    <xf numFmtId="165" fontId="10" fillId="2" borderId="39" xfId="1" applyNumberFormat="1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5" borderId="19" xfId="0" applyFont="1" applyFill="1" applyBorder="1" applyAlignment="1">
      <alignment horizontal="center"/>
    </xf>
    <xf numFmtId="0" fontId="26" fillId="5" borderId="20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5" borderId="14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165" fontId="10" fillId="5" borderId="38" xfId="1" applyNumberFormat="1" applyFont="1" applyFill="1" applyBorder="1" applyAlignment="1">
      <alignment horizontal="center"/>
    </xf>
    <xf numFmtId="165" fontId="10" fillId="5" borderId="39" xfId="1" applyNumberFormat="1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26" fillId="5" borderId="12" xfId="0" applyFont="1" applyFill="1" applyBorder="1" applyAlignment="1">
      <alignment horizontal="center"/>
    </xf>
    <xf numFmtId="0" fontId="26" fillId="5" borderId="18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165" fontId="10" fillId="11" borderId="38" xfId="1" applyNumberFormat="1" applyFont="1" applyFill="1" applyBorder="1" applyAlignment="1">
      <alignment horizontal="center"/>
    </xf>
    <xf numFmtId="165" fontId="10" fillId="11" borderId="39" xfId="1" applyNumberFormat="1" applyFont="1" applyFill="1" applyBorder="1" applyAlignment="1">
      <alignment horizontal="center"/>
    </xf>
    <xf numFmtId="0" fontId="26" fillId="0" borderId="41" xfId="0" applyFont="1" applyBorder="1" applyAlignment="1">
      <alignment horizontal="center"/>
    </xf>
    <xf numFmtId="1" fontId="26" fillId="4" borderId="19" xfId="0" applyNumberFormat="1" applyFont="1" applyFill="1" applyBorder="1" applyAlignment="1">
      <alignment horizontal="center" vertical="center"/>
    </xf>
    <xf numFmtId="1" fontId="26" fillId="4" borderId="20" xfId="0" applyNumberFormat="1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/>
    </xf>
    <xf numFmtId="0" fontId="17" fillId="11" borderId="26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6" fillId="3" borderId="20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26" fillId="11" borderId="19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20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2" borderId="33" xfId="0" applyFont="1" applyFill="1" applyBorder="1" applyAlignment="1">
      <alignment horizontal="center"/>
    </xf>
    <xf numFmtId="0" fontId="10" fillId="12" borderId="34" xfId="0" applyFont="1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34" xfId="0" applyFont="1" applyFill="1" applyBorder="1" applyAlignment="1">
      <alignment horizontal="center"/>
    </xf>
    <xf numFmtId="0" fontId="11" fillId="12" borderId="21" xfId="0" applyFont="1" applyFill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horizontal="center" vertical="center"/>
    </xf>
    <xf numFmtId="0" fontId="10" fillId="12" borderId="21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/>
    </xf>
    <xf numFmtId="165" fontId="10" fillId="5" borderId="42" xfId="1" applyNumberFormat="1" applyFont="1" applyFill="1" applyBorder="1" applyAlignment="1">
      <alignment horizontal="center"/>
    </xf>
    <xf numFmtId="165" fontId="10" fillId="5" borderId="43" xfId="1" applyNumberFormat="1" applyFont="1" applyFill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165" fontId="10" fillId="3" borderId="42" xfId="1" applyNumberFormat="1" applyFont="1" applyFill="1" applyBorder="1" applyAlignment="1">
      <alignment horizontal="center"/>
    </xf>
    <xf numFmtId="165" fontId="10" fillId="3" borderId="43" xfId="1" applyNumberFormat="1" applyFont="1" applyFill="1" applyBorder="1" applyAlignment="1">
      <alignment horizontal="center"/>
    </xf>
    <xf numFmtId="0" fontId="26" fillId="4" borderId="44" xfId="0" applyFont="1" applyFill="1" applyBorder="1" applyAlignment="1">
      <alignment horizontal="center"/>
    </xf>
    <xf numFmtId="0" fontId="26" fillId="4" borderId="45" xfId="0" applyFont="1" applyFill="1" applyBorder="1" applyAlignment="1">
      <alignment horizontal="center"/>
    </xf>
    <xf numFmtId="165" fontId="10" fillId="4" borderId="42" xfId="1" applyNumberFormat="1" applyFont="1" applyFill="1" applyBorder="1" applyAlignment="1">
      <alignment horizontal="center"/>
    </xf>
    <xf numFmtId="165" fontId="10" fillId="4" borderId="43" xfId="1" applyNumberFormat="1" applyFont="1" applyFill="1" applyBorder="1" applyAlignment="1">
      <alignment horizontal="center"/>
    </xf>
    <xf numFmtId="165" fontId="10" fillId="4" borderId="47" xfId="1" applyNumberFormat="1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27" fillId="0" borderId="46" xfId="0" applyFont="1" applyBorder="1" applyAlignment="1">
      <alignment horizontal="center"/>
    </xf>
    <xf numFmtId="165" fontId="10" fillId="6" borderId="8" xfId="1" applyNumberFormat="1" applyFont="1" applyFill="1" applyBorder="1" applyAlignment="1">
      <alignment horizontal="center"/>
    </xf>
    <xf numFmtId="165" fontId="10" fillId="6" borderId="9" xfId="1" applyNumberFormat="1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26" fillId="6" borderId="48" xfId="0" applyFont="1" applyFill="1" applyBorder="1" applyAlignment="1">
      <alignment horizontal="center"/>
    </xf>
    <xf numFmtId="0" fontId="26" fillId="6" borderId="49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6" fillId="6" borderId="44" xfId="0" applyFont="1" applyFill="1" applyBorder="1" applyAlignment="1">
      <alignment horizontal="center"/>
    </xf>
    <xf numFmtId="0" fontId="26" fillId="6" borderId="4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6" fillId="2" borderId="48" xfId="0" applyFont="1" applyFill="1" applyBorder="1" applyAlignment="1">
      <alignment horizontal="center"/>
    </xf>
    <xf numFmtId="0" fontId="26" fillId="2" borderId="49" xfId="0" applyFont="1" applyFill="1" applyBorder="1" applyAlignment="1">
      <alignment horizontal="center"/>
    </xf>
    <xf numFmtId="1" fontId="26" fillId="2" borderId="44" xfId="0" applyNumberFormat="1" applyFont="1" applyFill="1" applyBorder="1" applyAlignment="1">
      <alignment horizontal="center" vertical="center"/>
    </xf>
    <xf numFmtId="1" fontId="26" fillId="2" borderId="45" xfId="0" applyNumberFormat="1" applyFont="1" applyFill="1" applyBorder="1" applyAlignment="1">
      <alignment horizontal="center" vertical="center"/>
    </xf>
    <xf numFmtId="165" fontId="10" fillId="5" borderId="53" xfId="1" applyNumberFormat="1" applyFont="1" applyFill="1" applyBorder="1" applyAlignment="1">
      <alignment horizontal="center"/>
    </xf>
    <xf numFmtId="165" fontId="10" fillId="2" borderId="53" xfId="1" applyNumberFormat="1" applyFont="1" applyFill="1" applyBorder="1" applyAlignment="1">
      <alignment horizontal="center"/>
    </xf>
    <xf numFmtId="165" fontId="10" fillId="5" borderId="9" xfId="1" applyNumberFormat="1" applyFont="1" applyFill="1" applyBorder="1" applyAlignment="1">
      <alignment horizontal="center"/>
    </xf>
    <xf numFmtId="0" fontId="26" fillId="5" borderId="54" xfId="0" applyFont="1" applyFill="1" applyBorder="1" applyAlignment="1">
      <alignment horizontal="center"/>
    </xf>
    <xf numFmtId="0" fontId="26" fillId="5" borderId="55" xfId="0" applyFont="1" applyFill="1" applyBorder="1" applyAlignment="1">
      <alignment horizontal="center"/>
    </xf>
    <xf numFmtId="0" fontId="26" fillId="5" borderId="48" xfId="0" applyFont="1" applyFill="1" applyBorder="1" applyAlignment="1">
      <alignment horizontal="center"/>
    </xf>
    <xf numFmtId="0" fontId="26" fillId="5" borderId="49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65" fontId="10" fillId="6" borderId="53" xfId="1" applyNumberFormat="1" applyFont="1" applyFill="1" applyBorder="1" applyAlignment="1">
      <alignment horizontal="center"/>
    </xf>
    <xf numFmtId="165" fontId="10" fillId="6" borderId="25" xfId="1" applyNumberFormat="1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26" fillId="6" borderId="54" xfId="0" applyFont="1" applyFill="1" applyBorder="1" applyAlignment="1">
      <alignment horizontal="center"/>
    </xf>
    <xf numFmtId="0" fontId="26" fillId="6" borderId="55" xfId="0" applyFont="1" applyFill="1" applyBorder="1" applyAlignment="1">
      <alignment horizontal="center"/>
    </xf>
    <xf numFmtId="0" fontId="26" fillId="6" borderId="56" xfId="0" applyFont="1" applyFill="1" applyBorder="1" applyAlignment="1">
      <alignment horizontal="center"/>
    </xf>
    <xf numFmtId="0" fontId="26" fillId="6" borderId="57" xfId="0" applyFont="1" applyFill="1" applyBorder="1" applyAlignment="1">
      <alignment horizontal="center"/>
    </xf>
    <xf numFmtId="165" fontId="10" fillId="6" borderId="10" xfId="1" applyNumberFormat="1" applyFont="1" applyFill="1" applyBorder="1" applyAlignment="1">
      <alignment horizontal="center"/>
    </xf>
    <xf numFmtId="165" fontId="10" fillId="6" borderId="11" xfId="1" applyNumberFormat="1" applyFont="1" applyFill="1" applyBorder="1" applyAlignment="1">
      <alignment horizontal="center"/>
    </xf>
    <xf numFmtId="165" fontId="10" fillId="6" borderId="58" xfId="1" applyNumberFormat="1" applyFont="1" applyFill="1" applyBorder="1" applyAlignment="1">
      <alignment horizontal="center"/>
    </xf>
    <xf numFmtId="165" fontId="10" fillId="6" borderId="28" xfId="1" applyNumberFormat="1" applyFont="1" applyFill="1" applyBorder="1" applyAlignment="1">
      <alignment horizontal="center"/>
    </xf>
    <xf numFmtId="0" fontId="10" fillId="13" borderId="32" xfId="0" applyFont="1" applyFill="1" applyBorder="1" applyAlignment="1">
      <alignment horizontal="center"/>
    </xf>
    <xf numFmtId="0" fontId="10" fillId="13" borderId="33" xfId="0" applyFont="1" applyFill="1" applyBorder="1" applyAlignment="1">
      <alignment horizontal="center"/>
    </xf>
    <xf numFmtId="0" fontId="10" fillId="13" borderId="34" xfId="0" applyFont="1" applyFill="1" applyBorder="1" applyAlignment="1">
      <alignment horizontal="center"/>
    </xf>
    <xf numFmtId="0" fontId="10" fillId="13" borderId="21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10" fillId="13" borderId="23" xfId="0" applyFont="1" applyFill="1" applyBorder="1" applyAlignment="1">
      <alignment horizontal="center" vertical="center"/>
    </xf>
    <xf numFmtId="165" fontId="10" fillId="5" borderId="10" xfId="1" applyNumberFormat="1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165" fontId="10" fillId="4" borderId="58" xfId="1" applyNumberFormat="1" applyFont="1" applyFill="1" applyBorder="1" applyAlignment="1">
      <alignment horizontal="center" vertical="center"/>
    </xf>
    <xf numFmtId="165" fontId="10" fillId="4" borderId="28" xfId="1" applyNumberFormat="1" applyFont="1" applyFill="1" applyBorder="1" applyAlignment="1">
      <alignment horizontal="center" vertical="center"/>
    </xf>
    <xf numFmtId="0" fontId="21" fillId="11" borderId="15" xfId="0" applyFont="1" applyFill="1" applyBorder="1" applyAlignment="1">
      <alignment horizontal="center"/>
    </xf>
    <xf numFmtId="0" fontId="2" fillId="11" borderId="26" xfId="0" applyFont="1" applyFill="1" applyBorder="1" applyAlignment="1">
      <alignment horizontal="center"/>
    </xf>
    <xf numFmtId="165" fontId="10" fillId="11" borderId="8" xfId="1" applyNumberFormat="1" applyFont="1" applyFill="1" applyBorder="1" applyAlignment="1">
      <alignment horizontal="center"/>
    </xf>
    <xf numFmtId="165" fontId="10" fillId="11" borderId="9" xfId="1" applyNumberFormat="1" applyFont="1" applyFill="1" applyBorder="1" applyAlignment="1">
      <alignment horizontal="center"/>
    </xf>
    <xf numFmtId="0" fontId="26" fillId="11" borderId="20" xfId="0" applyFont="1" applyFill="1" applyBorder="1" applyAlignment="1">
      <alignment horizontal="center"/>
    </xf>
    <xf numFmtId="165" fontId="10" fillId="2" borderId="58" xfId="1" applyNumberFormat="1" applyFont="1" applyFill="1" applyBorder="1" applyAlignment="1">
      <alignment horizontal="center" vertical="center"/>
    </xf>
    <xf numFmtId="0" fontId="11" fillId="13" borderId="21" xfId="0" applyFont="1" applyFill="1" applyBorder="1" applyAlignment="1">
      <alignment horizontal="center" vertical="center"/>
    </xf>
    <xf numFmtId="0" fontId="11" fillId="13" borderId="22" xfId="0" applyFont="1" applyFill="1" applyBorder="1" applyAlignment="1">
      <alignment horizontal="center" vertical="center"/>
    </xf>
    <xf numFmtId="0" fontId="11" fillId="13" borderId="23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6" fillId="4" borderId="48" xfId="0" applyFont="1" applyFill="1" applyBorder="1" applyAlignment="1">
      <alignment horizontal="center"/>
    </xf>
    <xf numFmtId="0" fontId="26" fillId="4" borderId="49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2" borderId="44" xfId="0" applyFont="1" applyFill="1" applyBorder="1" applyAlignment="1">
      <alignment horizontal="center"/>
    </xf>
    <xf numFmtId="0" fontId="26" fillId="2" borderId="45" xfId="0" applyFont="1" applyFill="1" applyBorder="1" applyAlignment="1">
      <alignment horizontal="center"/>
    </xf>
    <xf numFmtId="165" fontId="10" fillId="3" borderId="9" xfId="1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/>
    </xf>
    <xf numFmtId="0" fontId="26" fillId="5" borderId="31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5" fontId="10" fillId="4" borderId="8" xfId="1" applyNumberFormat="1" applyFont="1" applyFill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/>
    </xf>
    <xf numFmtId="0" fontId="9" fillId="14" borderId="32" xfId="0" applyFont="1" applyFill="1" applyBorder="1" applyAlignment="1">
      <alignment horizontal="center"/>
    </xf>
    <xf numFmtId="0" fontId="9" fillId="14" borderId="33" xfId="0" applyFont="1" applyFill="1" applyBorder="1" applyAlignment="1">
      <alignment horizontal="center"/>
    </xf>
    <xf numFmtId="0" fontId="9" fillId="14" borderId="34" xfId="0" applyFont="1" applyFill="1" applyBorder="1" applyAlignment="1">
      <alignment horizontal="center"/>
    </xf>
    <xf numFmtId="0" fontId="9" fillId="14" borderId="17" xfId="0" applyFont="1" applyFill="1" applyBorder="1" applyAlignment="1">
      <alignment horizontal="center" vertical="center"/>
    </xf>
    <xf numFmtId="0" fontId="9" fillId="14" borderId="50" xfId="0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9" fillId="14" borderId="52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165" fontId="10" fillId="0" borderId="58" xfId="1" applyNumberFormat="1" applyFont="1" applyBorder="1" applyAlignment="1">
      <alignment horizontal="center"/>
    </xf>
    <xf numFmtId="165" fontId="10" fillId="0" borderId="28" xfId="1" applyNumberFormat="1" applyFont="1" applyBorder="1" applyAlignment="1">
      <alignment horizontal="center"/>
    </xf>
    <xf numFmtId="165" fontId="10" fillId="0" borderId="53" xfId="1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6" fillId="2" borderId="56" xfId="0" applyFont="1" applyFill="1" applyBorder="1" applyAlignment="1">
      <alignment horizontal="center"/>
    </xf>
    <xf numFmtId="0" fontId="26" fillId="2" borderId="57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9" fillId="14" borderId="51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/>
    </xf>
    <xf numFmtId="0" fontId="26" fillId="6" borderId="31" xfId="0" applyFont="1" applyFill="1" applyBorder="1" applyAlignment="1">
      <alignment horizontal="center"/>
    </xf>
    <xf numFmtId="0" fontId="9" fillId="14" borderId="21" xfId="0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5" fillId="15" borderId="21" xfId="0" applyFont="1" applyFill="1" applyBorder="1" applyAlignment="1">
      <alignment horizontal="center" vertical="center"/>
    </xf>
    <xf numFmtId="0" fontId="5" fillId="15" borderId="22" xfId="0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165" fontId="10" fillId="0" borderId="38" xfId="1" applyNumberFormat="1" applyFont="1" applyFill="1" applyBorder="1" applyAlignment="1">
      <alignment horizontal="center"/>
    </xf>
    <xf numFmtId="165" fontId="10" fillId="0" borderId="39" xfId="1" applyNumberFormat="1" applyFont="1" applyFill="1" applyBorder="1" applyAlignment="1">
      <alignment horizontal="center"/>
    </xf>
    <xf numFmtId="165" fontId="10" fillId="0" borderId="47" xfId="1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5" fillId="15" borderId="59" xfId="0" applyFont="1" applyFill="1" applyBorder="1" applyAlignment="1">
      <alignment horizontal="center"/>
    </xf>
    <xf numFmtId="0" fontId="5" fillId="15" borderId="60" xfId="0" applyFont="1" applyFill="1" applyBorder="1" applyAlignment="1">
      <alignment horizontal="center"/>
    </xf>
    <xf numFmtId="0" fontId="5" fillId="15" borderId="61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165" fontId="10" fillId="0" borderId="38" xfId="1" applyNumberFormat="1" applyFont="1" applyBorder="1" applyAlignment="1">
      <alignment horizontal="center"/>
    </xf>
    <xf numFmtId="165" fontId="10" fillId="0" borderId="39" xfId="1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26" fillId="2" borderId="54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6" fillId="3" borderId="44" xfId="0" applyFont="1" applyFill="1" applyBorder="1" applyAlignment="1">
      <alignment horizontal="center"/>
    </xf>
    <xf numFmtId="0" fontId="26" fillId="3" borderId="45" xfId="0" applyFont="1" applyFill="1" applyBorder="1" applyAlignment="1">
      <alignment horizontal="center"/>
    </xf>
    <xf numFmtId="0" fontId="26" fillId="3" borderId="56" xfId="0" applyFont="1" applyFill="1" applyBorder="1" applyAlignment="1">
      <alignment horizontal="center"/>
    </xf>
    <xf numFmtId="0" fontId="26" fillId="3" borderId="57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/>
    </xf>
    <xf numFmtId="0" fontId="26" fillId="3" borderId="55" xfId="0" applyFont="1" applyFill="1" applyBorder="1" applyAlignment="1">
      <alignment horizontal="center"/>
    </xf>
    <xf numFmtId="0" fontId="26" fillId="11" borderId="44" xfId="0" applyFont="1" applyFill="1" applyBorder="1" applyAlignment="1">
      <alignment horizontal="center"/>
    </xf>
    <xf numFmtId="0" fontId="26" fillId="11" borderId="45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21" fillId="11" borderId="26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1" fillId="5" borderId="26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165" fontId="10" fillId="3" borderId="47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26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26" fillId="0" borderId="44" xfId="0" applyNumberFormat="1" applyFont="1" applyBorder="1" applyAlignment="1">
      <alignment horizontal="center" vertical="center"/>
    </xf>
    <xf numFmtId="1" fontId="26" fillId="0" borderId="45" xfId="0" applyNumberFormat="1" applyFont="1" applyBorder="1" applyAlignment="1">
      <alignment horizontal="center" vertical="center"/>
    </xf>
    <xf numFmtId="0" fontId="26" fillId="3" borderId="48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165" fontId="10" fillId="2" borderId="47" xfId="1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1" fontId="26" fillId="2" borderId="19" xfId="0" applyNumberFormat="1" applyFont="1" applyFill="1" applyBorder="1" applyAlignment="1">
      <alignment horizontal="center" vertical="center"/>
    </xf>
    <xf numFmtId="1" fontId="26" fillId="2" borderId="18" xfId="0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9" borderId="51" xfId="0" applyFont="1" applyFill="1" applyBorder="1" applyAlignment="1">
      <alignment horizontal="center" vertical="center"/>
    </xf>
    <xf numFmtId="0" fontId="5" fillId="9" borderId="50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5" fillId="7" borderId="51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0" fontId="5" fillId="7" borderId="17" xfId="0" applyFont="1" applyFill="1" applyBorder="1" applyAlignment="1">
      <alignment horizontal="center" vertical="center"/>
    </xf>
    <xf numFmtId="0" fontId="31" fillId="3" borderId="54" xfId="0" applyFont="1" applyFill="1" applyBorder="1" applyAlignment="1">
      <alignment horizontal="center"/>
    </xf>
    <xf numFmtId="0" fontId="31" fillId="3" borderId="5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5" fontId="10" fillId="3" borderId="53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31" fillId="2" borderId="48" xfId="0" applyFont="1" applyFill="1" applyBorder="1" applyAlignment="1">
      <alignment horizontal="center"/>
    </xf>
    <xf numFmtId="0" fontId="31" fillId="2" borderId="49" xfId="0" applyFont="1" applyFill="1" applyBorder="1" applyAlignment="1">
      <alignment horizontal="center"/>
    </xf>
    <xf numFmtId="0" fontId="21" fillId="16" borderId="16" xfId="0" applyFont="1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16" borderId="4" xfId="0" applyFont="1" applyFill="1" applyBorder="1" applyAlignment="1">
      <alignment horizontal="center"/>
    </xf>
    <xf numFmtId="0" fontId="10" fillId="16" borderId="2" xfId="0" applyFont="1" applyFill="1" applyBorder="1" applyAlignment="1">
      <alignment horizontal="center"/>
    </xf>
    <xf numFmtId="0" fontId="31" fillId="16" borderId="54" xfId="0" applyFont="1" applyFill="1" applyBorder="1" applyAlignment="1">
      <alignment horizontal="center"/>
    </xf>
    <xf numFmtId="0" fontId="31" fillId="16" borderId="55" xfId="0" applyFont="1" applyFill="1" applyBorder="1" applyAlignment="1">
      <alignment horizontal="center"/>
    </xf>
    <xf numFmtId="0" fontId="31" fillId="3" borderId="48" xfId="0" applyFont="1" applyFill="1" applyBorder="1" applyAlignment="1">
      <alignment horizontal="center"/>
    </xf>
    <xf numFmtId="0" fontId="31" fillId="3" borderId="49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1" fillId="0" borderId="54" xfId="0" applyFont="1" applyFill="1" applyBorder="1" applyAlignment="1">
      <alignment horizontal="center"/>
    </xf>
    <xf numFmtId="0" fontId="31" fillId="0" borderId="55" xfId="0" applyFont="1" applyFill="1" applyBorder="1" applyAlignment="1">
      <alignment horizontal="center"/>
    </xf>
    <xf numFmtId="0" fontId="31" fillId="5" borderId="56" xfId="0" applyFont="1" applyFill="1" applyBorder="1" applyAlignment="1">
      <alignment horizontal="center"/>
    </xf>
    <xf numFmtId="0" fontId="31" fillId="5" borderId="57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0" fillId="16" borderId="3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165" fontId="10" fillId="16" borderId="8" xfId="1" applyNumberFormat="1" applyFont="1" applyFill="1" applyBorder="1" applyAlignment="1">
      <alignment horizontal="center"/>
    </xf>
    <xf numFmtId="165" fontId="10" fillId="16" borderId="9" xfId="1" applyNumberFormat="1" applyFont="1" applyFill="1" applyBorder="1" applyAlignment="1">
      <alignment horizontal="center"/>
    </xf>
    <xf numFmtId="165" fontId="10" fillId="16" borderId="53" xfId="1" applyNumberFormat="1" applyFont="1" applyFill="1" applyBorder="1" applyAlignment="1">
      <alignment horizontal="center"/>
    </xf>
    <xf numFmtId="165" fontId="10" fillId="16" borderId="25" xfId="1" applyNumberFormat="1" applyFont="1" applyFill="1" applyBorder="1" applyAlignment="1">
      <alignment horizontal="center"/>
    </xf>
    <xf numFmtId="1" fontId="26" fillId="3" borderId="54" xfId="0" applyNumberFormat="1" applyFont="1" applyFill="1" applyBorder="1" applyAlignment="1">
      <alignment horizontal="center" vertical="center"/>
    </xf>
    <xf numFmtId="1" fontId="26" fillId="3" borderId="55" xfId="0" applyNumberFormat="1" applyFont="1" applyFill="1" applyBorder="1" applyAlignment="1">
      <alignment horizontal="center" vertical="center"/>
    </xf>
    <xf numFmtId="0" fontId="26" fillId="16" borderId="48" xfId="0" applyFont="1" applyFill="1" applyBorder="1" applyAlignment="1">
      <alignment horizontal="center"/>
    </xf>
    <xf numFmtId="0" fontId="26" fillId="16" borderId="49" xfId="0" applyFont="1" applyFill="1" applyBorder="1" applyAlignment="1">
      <alignment horizontal="center"/>
    </xf>
    <xf numFmtId="0" fontId="21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6" fillId="16" borderId="54" xfId="0" applyFont="1" applyFill="1" applyBorder="1" applyAlignment="1">
      <alignment horizontal="center"/>
    </xf>
    <xf numFmtId="0" fontId="26" fillId="16" borderId="55" xfId="0" applyFont="1" applyFill="1" applyBorder="1" applyAlignment="1">
      <alignment horizontal="center"/>
    </xf>
    <xf numFmtId="0" fontId="26" fillId="5" borderId="44" xfId="0" applyFont="1" applyFill="1" applyBorder="1" applyAlignment="1">
      <alignment horizontal="center"/>
    </xf>
    <xf numFmtId="0" fontId="26" fillId="5" borderId="45" xfId="0" applyFont="1" applyFill="1" applyBorder="1" applyAlignment="1">
      <alignment horizontal="center"/>
    </xf>
    <xf numFmtId="1" fontId="26" fillId="0" borderId="54" xfId="0" applyNumberFormat="1" applyFont="1" applyFill="1" applyBorder="1" applyAlignment="1">
      <alignment horizontal="center" vertical="center"/>
    </xf>
    <xf numFmtId="1" fontId="26" fillId="0" borderId="55" xfId="0" applyNumberFormat="1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21" fillId="16" borderId="15" xfId="0" applyFont="1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23" fillId="16" borderId="19" xfId="0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/>
    </xf>
    <xf numFmtId="0" fontId="10" fillId="16" borderId="15" xfId="0" applyFont="1" applyFill="1" applyBorder="1" applyAlignment="1">
      <alignment horizontal="center"/>
    </xf>
    <xf numFmtId="0" fontId="10" fillId="16" borderId="26" xfId="0" applyFont="1" applyFill="1" applyBorder="1" applyAlignment="1">
      <alignment horizontal="center"/>
    </xf>
    <xf numFmtId="0" fontId="19" fillId="16" borderId="15" xfId="0" applyFont="1" applyFill="1" applyBorder="1" applyAlignment="1">
      <alignment horizontal="center" vertical="center"/>
    </xf>
    <xf numFmtId="0" fontId="17" fillId="16" borderId="26" xfId="0" applyFont="1" applyFill="1" applyBorder="1" applyAlignment="1">
      <alignment horizontal="center" vertical="center"/>
    </xf>
    <xf numFmtId="165" fontId="10" fillId="16" borderId="8" xfId="1" applyNumberFormat="1" applyFont="1" applyFill="1" applyBorder="1" applyAlignment="1">
      <alignment horizontal="center" vertical="center"/>
    </xf>
    <xf numFmtId="165" fontId="10" fillId="16" borderId="9" xfId="1" applyNumberFormat="1" applyFont="1" applyFill="1" applyBorder="1" applyAlignment="1">
      <alignment horizontal="center" vertical="center"/>
    </xf>
    <xf numFmtId="0" fontId="26" fillId="16" borderId="44" xfId="0" applyFont="1" applyFill="1" applyBorder="1" applyAlignment="1">
      <alignment horizontal="center"/>
    </xf>
    <xf numFmtId="0" fontId="26" fillId="16" borderId="45" xfId="0" applyFont="1" applyFill="1" applyBorder="1" applyAlignment="1">
      <alignment horizontal="center"/>
    </xf>
    <xf numFmtId="0" fontId="10" fillId="16" borderId="2" xfId="0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opLeftCell="A5" zoomScale="75" workbookViewId="0">
      <selection activeCell="Q37" sqref="Q37:R37"/>
    </sheetView>
  </sheetViews>
  <sheetFormatPr defaultRowHeight="15" x14ac:dyDescent="0.25"/>
  <cols>
    <col min="2" max="2" width="9" bestFit="1" customWidth="1"/>
    <col min="3" max="3" width="8.7109375" customWidth="1"/>
    <col min="4" max="4" width="9" bestFit="1" customWidth="1"/>
    <col min="5" max="5" width="9.7109375" customWidth="1"/>
    <col min="6" max="6" width="9" bestFit="1" customWidth="1"/>
    <col min="7" max="7" width="10" customWidth="1"/>
    <col min="8" max="8" width="9" bestFit="1" customWidth="1"/>
    <col min="9" max="9" width="9.42578125" customWidth="1"/>
    <col min="10" max="10" width="9" bestFit="1" customWidth="1"/>
    <col min="11" max="11" width="9.5703125" customWidth="1"/>
    <col min="12" max="13" width="9" bestFit="1" customWidth="1"/>
    <col min="14" max="14" width="9" style="80" customWidth="1"/>
    <col min="15" max="15" width="13.140625" customWidth="1"/>
    <col min="17" max="17" width="9" bestFit="1" customWidth="1"/>
    <col min="18" max="18" width="8.140625" customWidth="1"/>
    <col min="19" max="21" width="9" bestFit="1" customWidth="1"/>
    <col min="22" max="22" width="10.7109375" customWidth="1"/>
    <col min="23" max="23" width="9.42578125" customWidth="1"/>
    <col min="24" max="24" width="9" bestFit="1" customWidth="1"/>
  </cols>
  <sheetData>
    <row r="1" spans="1:24" x14ac:dyDescent="0.25">
      <c r="A1" s="258" t="s">
        <v>13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spans="1:24" ht="15.75" thickBot="1" x14ac:dyDescent="0.3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1:24" ht="29.25" thickBot="1" x14ac:dyDescent="0.5">
      <c r="A3" s="261" t="s">
        <v>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  <c r="N3" s="93"/>
      <c r="O3" s="106"/>
      <c r="P3" s="264" t="s">
        <v>10</v>
      </c>
      <c r="Q3" s="265"/>
      <c r="R3" s="265"/>
      <c r="S3" s="265"/>
      <c r="T3" s="265"/>
      <c r="U3" s="265"/>
      <c r="V3" s="265"/>
      <c r="W3" s="265"/>
      <c r="X3" s="266"/>
    </row>
    <row r="4" spans="1:24" s="134" customFormat="1" ht="23.25" x14ac:dyDescent="0.35">
      <c r="A4" s="172" t="s">
        <v>1</v>
      </c>
      <c r="B4" s="268">
        <v>37</v>
      </c>
      <c r="C4" s="271"/>
      <c r="D4" s="268">
        <v>38</v>
      </c>
      <c r="E4" s="269"/>
      <c r="F4" s="200">
        <v>39</v>
      </c>
      <c r="G4" s="200"/>
      <c r="H4" s="190">
        <v>40</v>
      </c>
      <c r="I4" s="200"/>
      <c r="J4" s="209">
        <v>41</v>
      </c>
      <c r="K4" s="210"/>
      <c r="L4" s="190">
        <v>42</v>
      </c>
      <c r="M4" s="191"/>
      <c r="N4" s="132"/>
      <c r="O4" s="135"/>
      <c r="P4" s="220" t="s">
        <v>1</v>
      </c>
      <c r="Q4" s="190">
        <v>25</v>
      </c>
      <c r="R4" s="200"/>
      <c r="S4" s="244">
        <v>26</v>
      </c>
      <c r="T4" s="260"/>
      <c r="U4" s="210">
        <v>27</v>
      </c>
      <c r="V4" s="210"/>
      <c r="W4" s="190">
        <v>28</v>
      </c>
      <c r="X4" s="191"/>
    </row>
    <row r="5" spans="1:24" ht="19.5" x14ac:dyDescent="0.3">
      <c r="A5" s="166"/>
      <c r="B5" s="272">
        <f>B6+C6</f>
        <v>53.98</v>
      </c>
      <c r="C5" s="273"/>
      <c r="D5" s="272">
        <f>D6+E6</f>
        <v>57.49</v>
      </c>
      <c r="E5" s="281"/>
      <c r="F5" s="229">
        <f>F6+G6</f>
        <v>51.85</v>
      </c>
      <c r="G5" s="195"/>
      <c r="H5" s="194">
        <f>H6+I6</f>
        <v>51.85</v>
      </c>
      <c r="I5" s="195"/>
      <c r="J5" s="198">
        <f>J6+K6</f>
        <v>51.85</v>
      </c>
      <c r="K5" s="205"/>
      <c r="L5" s="194">
        <f>L6+M6</f>
        <v>88.35</v>
      </c>
      <c r="M5" s="208"/>
      <c r="N5" s="85"/>
      <c r="O5" s="107"/>
      <c r="P5" s="220"/>
      <c r="Q5" s="194">
        <f>Q6+R6</f>
        <v>77.600000000000009</v>
      </c>
      <c r="R5" s="195"/>
      <c r="S5" s="175">
        <f>S6+T6</f>
        <v>51.370000000000005</v>
      </c>
      <c r="T5" s="253"/>
      <c r="U5" s="249">
        <f>U6+V6</f>
        <v>51.370000000000005</v>
      </c>
      <c r="V5" s="250"/>
      <c r="W5" s="194">
        <f>W6+X6</f>
        <v>77.599999999999994</v>
      </c>
      <c r="X5" s="208"/>
    </row>
    <row r="6" spans="1:24" ht="19.5" x14ac:dyDescent="0.3">
      <c r="A6" s="166"/>
      <c r="B6" s="47">
        <v>45.87</v>
      </c>
      <c r="C6" s="105">
        <v>8.11</v>
      </c>
      <c r="D6" s="47">
        <v>49.42</v>
      </c>
      <c r="E6" s="64">
        <v>8.07</v>
      </c>
      <c r="F6" s="13">
        <v>43.74</v>
      </c>
      <c r="G6" s="15">
        <v>8.11</v>
      </c>
      <c r="H6" s="11">
        <v>43.74</v>
      </c>
      <c r="I6" s="15">
        <v>8.11</v>
      </c>
      <c r="J6" s="30">
        <v>43.74</v>
      </c>
      <c r="K6" s="34">
        <v>8.11</v>
      </c>
      <c r="L6" s="11">
        <v>72.13</v>
      </c>
      <c r="M6" s="12">
        <f>8.11+8.11</f>
        <v>16.22</v>
      </c>
      <c r="N6" s="108"/>
      <c r="O6" s="107"/>
      <c r="P6" s="220"/>
      <c r="Q6" s="11">
        <v>65.45</v>
      </c>
      <c r="R6" s="15">
        <v>12.15</v>
      </c>
      <c r="S6" s="18">
        <v>43.27</v>
      </c>
      <c r="T6" s="19">
        <v>8.1</v>
      </c>
      <c r="U6" s="35">
        <v>43.27</v>
      </c>
      <c r="V6" s="34">
        <f>4.05+4.05</f>
        <v>8.1</v>
      </c>
      <c r="W6" s="11">
        <v>65.45</v>
      </c>
      <c r="X6" s="12">
        <f>4.05+4.05+4.05</f>
        <v>12.149999999999999</v>
      </c>
    </row>
    <row r="7" spans="1:24" ht="15.75" x14ac:dyDescent="0.25">
      <c r="A7" s="166"/>
      <c r="B7" s="274">
        <v>65000</v>
      </c>
      <c r="C7" s="275"/>
      <c r="D7" s="274">
        <v>65000</v>
      </c>
      <c r="E7" s="275"/>
      <c r="F7" s="179">
        <v>60000</v>
      </c>
      <c r="G7" s="270"/>
      <c r="H7" s="179">
        <v>60000</v>
      </c>
      <c r="I7" s="270"/>
      <c r="J7" s="196"/>
      <c r="K7" s="267"/>
      <c r="L7" s="179">
        <v>55000</v>
      </c>
      <c r="M7" s="270"/>
      <c r="N7" s="91"/>
      <c r="O7" s="107"/>
      <c r="P7" s="220"/>
      <c r="Q7" s="179">
        <v>60000</v>
      </c>
      <c r="R7" s="270"/>
      <c r="S7" s="179">
        <v>60000</v>
      </c>
      <c r="T7" s="270"/>
      <c r="U7" s="196"/>
      <c r="V7" s="267"/>
      <c r="W7" s="179">
        <v>60000</v>
      </c>
      <c r="X7" s="270"/>
    </row>
    <row r="8" spans="1:24" ht="27.75" customHeight="1" thickBot="1" x14ac:dyDescent="0.35">
      <c r="A8" s="167"/>
      <c r="B8" s="277">
        <f>B5*B7</f>
        <v>3508700</v>
      </c>
      <c r="C8" s="278"/>
      <c r="D8" s="277">
        <f>D5*D7</f>
        <v>3736850</v>
      </c>
      <c r="E8" s="278"/>
      <c r="F8" s="170">
        <f>F5*F7</f>
        <v>3111000</v>
      </c>
      <c r="G8" s="256"/>
      <c r="H8" s="170">
        <f>H5*H7</f>
        <v>3111000</v>
      </c>
      <c r="I8" s="256"/>
      <c r="J8" s="214"/>
      <c r="K8" s="279"/>
      <c r="L8" s="170">
        <f>L5*L7</f>
        <v>4859250</v>
      </c>
      <c r="M8" s="171"/>
      <c r="N8" s="86"/>
      <c r="O8" s="109"/>
      <c r="P8" s="221"/>
      <c r="Q8" s="170">
        <f>Q5*Q7</f>
        <v>4656000.0000000009</v>
      </c>
      <c r="R8" s="256"/>
      <c r="S8" s="170">
        <f>S5*S7</f>
        <v>3082200.0000000005</v>
      </c>
      <c r="T8" s="256"/>
      <c r="U8" s="214"/>
      <c r="V8" s="279"/>
      <c r="W8" s="170">
        <f>W5*W7</f>
        <v>4656000</v>
      </c>
      <c r="X8" s="171"/>
    </row>
    <row r="9" spans="1:24" s="134" customFormat="1" ht="23.25" x14ac:dyDescent="0.35">
      <c r="A9" s="172" t="s">
        <v>0</v>
      </c>
      <c r="B9" s="190">
        <v>31</v>
      </c>
      <c r="C9" s="200"/>
      <c r="D9" s="240">
        <v>32</v>
      </c>
      <c r="E9" s="280"/>
      <c r="F9" s="190">
        <v>33</v>
      </c>
      <c r="G9" s="191"/>
      <c r="H9" s="190">
        <v>34</v>
      </c>
      <c r="I9" s="200"/>
      <c r="J9" s="190">
        <v>35</v>
      </c>
      <c r="K9" s="200"/>
      <c r="L9" s="209">
        <v>36</v>
      </c>
      <c r="M9" s="233"/>
      <c r="N9" s="132"/>
      <c r="O9" s="133"/>
      <c r="P9" s="219" t="s">
        <v>0</v>
      </c>
      <c r="Q9" s="240">
        <v>21</v>
      </c>
      <c r="R9" s="280"/>
      <c r="S9" s="209">
        <v>22</v>
      </c>
      <c r="T9" s="233"/>
      <c r="U9" s="245">
        <v>23</v>
      </c>
      <c r="V9" s="245"/>
      <c r="W9" s="240">
        <v>24</v>
      </c>
      <c r="X9" s="241"/>
    </row>
    <row r="10" spans="1:24" ht="19.5" x14ac:dyDescent="0.3">
      <c r="A10" s="166"/>
      <c r="B10" s="177">
        <f>B11+C11</f>
        <v>61.74</v>
      </c>
      <c r="C10" s="178"/>
      <c r="D10" s="235">
        <f>D11+E11</f>
        <v>65.240000000000009</v>
      </c>
      <c r="E10" s="257"/>
      <c r="F10" s="194">
        <f>F11+G11</f>
        <v>52.78</v>
      </c>
      <c r="G10" s="208"/>
      <c r="H10" s="194">
        <f>H11+I11</f>
        <v>52.78</v>
      </c>
      <c r="I10" s="195"/>
      <c r="J10" s="194">
        <f>J11+K11</f>
        <v>52.78</v>
      </c>
      <c r="K10" s="195"/>
      <c r="L10" s="198">
        <f>L11+M11</f>
        <v>89.94</v>
      </c>
      <c r="M10" s="199"/>
      <c r="N10" s="85"/>
      <c r="O10" s="107"/>
      <c r="P10" s="220"/>
      <c r="Q10" s="282">
        <f>Q11+R11</f>
        <v>78.38</v>
      </c>
      <c r="R10" s="283"/>
      <c r="S10" s="198">
        <f>S11+T11</f>
        <v>51.99</v>
      </c>
      <c r="T10" s="199"/>
      <c r="U10" s="229">
        <f>U11+V11</f>
        <v>51.99</v>
      </c>
      <c r="V10" s="230"/>
      <c r="W10" s="235">
        <f>W11+X11</f>
        <v>78.38</v>
      </c>
      <c r="X10" s="236"/>
    </row>
    <row r="11" spans="1:24" ht="19.5" x14ac:dyDescent="0.3">
      <c r="A11" s="166"/>
      <c r="B11" s="16">
        <v>50.56</v>
      </c>
      <c r="C11" s="17">
        <f>4.38+6.8</f>
        <v>11.18</v>
      </c>
      <c r="D11" s="72">
        <v>54.06</v>
      </c>
      <c r="E11" s="69">
        <f>4.38+6.8</f>
        <v>11.18</v>
      </c>
      <c r="F11" s="11">
        <v>48.4</v>
      </c>
      <c r="G11" s="12">
        <v>4.38</v>
      </c>
      <c r="H11" s="11">
        <v>48.4</v>
      </c>
      <c r="I11" s="15">
        <v>4.38</v>
      </c>
      <c r="J11" s="11">
        <v>48.4</v>
      </c>
      <c r="K11" s="8">
        <v>4.38</v>
      </c>
      <c r="L11" s="30">
        <v>81.42</v>
      </c>
      <c r="M11" s="32">
        <v>8.52</v>
      </c>
      <c r="N11" s="108"/>
      <c r="O11" s="107"/>
      <c r="P11" s="220"/>
      <c r="Q11" s="68">
        <v>70.099999999999994</v>
      </c>
      <c r="R11" s="69">
        <v>8.2799999999999994</v>
      </c>
      <c r="S11" s="30">
        <v>47.85</v>
      </c>
      <c r="T11" s="29">
        <v>4.1399999999999997</v>
      </c>
      <c r="U11" s="13">
        <v>47.85</v>
      </c>
      <c r="V11" s="8">
        <v>4.1399999999999997</v>
      </c>
      <c r="W11" s="72">
        <v>70.099999999999994</v>
      </c>
      <c r="X11" s="73">
        <v>8.2799999999999994</v>
      </c>
    </row>
    <row r="12" spans="1:24" ht="15.75" x14ac:dyDescent="0.25">
      <c r="A12" s="166"/>
      <c r="B12" s="179">
        <v>65000</v>
      </c>
      <c r="C12" s="180"/>
      <c r="D12" s="231"/>
      <c r="E12" s="276"/>
      <c r="F12" s="179">
        <v>60000</v>
      </c>
      <c r="G12" s="180"/>
      <c r="H12" s="179">
        <v>60000</v>
      </c>
      <c r="I12" s="180"/>
      <c r="J12" s="179">
        <v>60000</v>
      </c>
      <c r="K12" s="180"/>
      <c r="L12" s="196"/>
      <c r="M12" s="239"/>
      <c r="N12" s="91"/>
      <c r="O12" s="107"/>
      <c r="P12" s="220"/>
      <c r="Q12" s="231"/>
      <c r="R12" s="276"/>
      <c r="S12" s="196"/>
      <c r="T12" s="197"/>
      <c r="U12" s="179">
        <v>60000</v>
      </c>
      <c r="V12" s="180"/>
      <c r="W12" s="231"/>
      <c r="X12" s="232"/>
    </row>
    <row r="13" spans="1:24" ht="27.75" customHeight="1" thickBot="1" x14ac:dyDescent="0.35">
      <c r="A13" s="167"/>
      <c r="B13" s="170">
        <f>B10*B12</f>
        <v>4013100</v>
      </c>
      <c r="C13" s="256"/>
      <c r="D13" s="254"/>
      <c r="E13" s="255"/>
      <c r="F13" s="170">
        <f>F10*F12</f>
        <v>3166800</v>
      </c>
      <c r="G13" s="256"/>
      <c r="H13" s="170">
        <f>H10*H12</f>
        <v>3166800</v>
      </c>
      <c r="I13" s="256"/>
      <c r="J13" s="170">
        <f>J10*J12</f>
        <v>3166800</v>
      </c>
      <c r="K13" s="256"/>
      <c r="L13" s="214"/>
      <c r="M13" s="215"/>
      <c r="N13" s="86"/>
      <c r="O13" s="109"/>
      <c r="P13" s="221"/>
      <c r="Q13" s="284"/>
      <c r="R13" s="285"/>
      <c r="S13" s="226"/>
      <c r="T13" s="227"/>
      <c r="U13" s="224">
        <f>U10*U12</f>
        <v>3119400</v>
      </c>
      <c r="V13" s="225"/>
      <c r="W13" s="237"/>
      <c r="X13" s="238"/>
    </row>
    <row r="14" spans="1:24" s="134" customFormat="1" ht="23.25" x14ac:dyDescent="0.35">
      <c r="A14" s="172" t="s">
        <v>2</v>
      </c>
      <c r="B14" s="190">
        <v>25</v>
      </c>
      <c r="C14" s="191"/>
      <c r="D14" s="190">
        <v>26</v>
      </c>
      <c r="E14" s="200"/>
      <c r="F14" s="244">
        <v>27</v>
      </c>
      <c r="G14" s="260"/>
      <c r="H14" s="190">
        <v>28</v>
      </c>
      <c r="I14" s="200"/>
      <c r="J14" s="209">
        <v>29</v>
      </c>
      <c r="K14" s="210"/>
      <c r="L14" s="190">
        <v>30</v>
      </c>
      <c r="M14" s="191"/>
      <c r="N14" s="132"/>
      <c r="O14" s="133"/>
      <c r="P14" s="219" t="s">
        <v>2</v>
      </c>
      <c r="Q14" s="209">
        <v>17</v>
      </c>
      <c r="R14" s="233"/>
      <c r="S14" s="244">
        <v>18</v>
      </c>
      <c r="T14" s="260"/>
      <c r="U14" s="244">
        <v>19</v>
      </c>
      <c r="V14" s="260"/>
      <c r="W14" s="244">
        <v>20</v>
      </c>
      <c r="X14" s="260"/>
    </row>
    <row r="15" spans="1:24" ht="19.5" x14ac:dyDescent="0.3">
      <c r="A15" s="166"/>
      <c r="B15" s="177">
        <f>B16+C16</f>
        <v>61.74</v>
      </c>
      <c r="C15" s="178"/>
      <c r="D15" s="194">
        <f>D16+E16</f>
        <v>65.240000000000009</v>
      </c>
      <c r="E15" s="195"/>
      <c r="F15" s="175">
        <f>F16+G16</f>
        <v>52.78</v>
      </c>
      <c r="G15" s="253"/>
      <c r="H15" s="194">
        <f>H16+I16</f>
        <v>52.78</v>
      </c>
      <c r="I15" s="195"/>
      <c r="J15" s="198">
        <f>J16+K16</f>
        <v>52.78</v>
      </c>
      <c r="K15" s="205"/>
      <c r="L15" s="194">
        <f>L16+M16</f>
        <v>89.94</v>
      </c>
      <c r="M15" s="208"/>
      <c r="N15" s="85"/>
      <c r="O15" s="107"/>
      <c r="P15" s="220"/>
      <c r="Q15" s="192">
        <f>Q16+R16</f>
        <v>78.38</v>
      </c>
      <c r="R15" s="193"/>
      <c r="S15" s="194">
        <f>S16+T16</f>
        <v>51.99</v>
      </c>
      <c r="T15" s="208"/>
      <c r="U15" s="194">
        <f>U16+V16</f>
        <v>51.99</v>
      </c>
      <c r="V15" s="208"/>
      <c r="W15" s="175">
        <f>W16+X16</f>
        <v>78.38</v>
      </c>
      <c r="X15" s="253"/>
    </row>
    <row r="16" spans="1:24" ht="19.5" x14ac:dyDescent="0.3">
      <c r="A16" s="166"/>
      <c r="B16" s="16">
        <v>50.56</v>
      </c>
      <c r="C16" s="17">
        <f>4.38+6.8</f>
        <v>11.18</v>
      </c>
      <c r="D16" s="11">
        <v>54.06</v>
      </c>
      <c r="E16" s="14">
        <f>4.38+6.8</f>
        <v>11.18</v>
      </c>
      <c r="F16" s="18">
        <v>48.4</v>
      </c>
      <c r="G16" s="95">
        <v>4.38</v>
      </c>
      <c r="H16" s="11">
        <v>48.4</v>
      </c>
      <c r="I16" s="15">
        <v>4.38</v>
      </c>
      <c r="J16" s="30">
        <v>48.4</v>
      </c>
      <c r="K16" s="34">
        <v>4.38</v>
      </c>
      <c r="L16" s="11">
        <v>81.42</v>
      </c>
      <c r="M16" s="12">
        <v>8.52</v>
      </c>
      <c r="N16" s="108"/>
      <c r="O16" s="107"/>
      <c r="P16" s="220"/>
      <c r="Q16" s="28">
        <v>70.099999999999994</v>
      </c>
      <c r="R16" s="29">
        <v>8.2799999999999994</v>
      </c>
      <c r="S16" s="11">
        <v>47.85</v>
      </c>
      <c r="T16" s="17">
        <v>4.1399999999999997</v>
      </c>
      <c r="U16" s="11">
        <v>47.85</v>
      </c>
      <c r="V16" s="7">
        <v>4.1399999999999997</v>
      </c>
      <c r="W16" s="18">
        <v>70.099999999999994</v>
      </c>
      <c r="X16" s="95">
        <v>8.2799999999999994</v>
      </c>
    </row>
    <row r="17" spans="1:24" ht="15.75" x14ac:dyDescent="0.25">
      <c r="A17" s="166"/>
      <c r="B17" s="179">
        <v>65000</v>
      </c>
      <c r="C17" s="180"/>
      <c r="D17" s="179">
        <v>65000</v>
      </c>
      <c r="E17" s="180"/>
      <c r="F17" s="185">
        <v>60000</v>
      </c>
      <c r="G17" s="186"/>
      <c r="H17" s="179">
        <v>60000</v>
      </c>
      <c r="I17" s="180"/>
      <c r="J17" s="196"/>
      <c r="K17" s="197"/>
      <c r="L17" s="179">
        <v>55000</v>
      </c>
      <c r="M17" s="223"/>
      <c r="N17" s="91"/>
      <c r="O17" s="107"/>
      <c r="P17" s="220"/>
      <c r="Q17" s="196"/>
      <c r="R17" s="239"/>
      <c r="S17" s="179">
        <v>60000</v>
      </c>
      <c r="T17" s="223"/>
      <c r="U17" s="179">
        <v>60000</v>
      </c>
      <c r="V17" s="223"/>
      <c r="W17" s="185">
        <v>60000</v>
      </c>
      <c r="X17" s="287"/>
    </row>
    <row r="18" spans="1:24" ht="27" customHeight="1" thickBot="1" x14ac:dyDescent="0.35">
      <c r="A18" s="167"/>
      <c r="B18" s="170">
        <f>B15*B17</f>
        <v>4013100</v>
      </c>
      <c r="C18" s="171"/>
      <c r="D18" s="170">
        <f>D15*D17</f>
        <v>4240600.0000000009</v>
      </c>
      <c r="E18" s="171"/>
      <c r="F18" s="251">
        <f>F15*F17</f>
        <v>3166800</v>
      </c>
      <c r="G18" s="252"/>
      <c r="H18" s="170">
        <f>H15*H17</f>
        <v>3166800</v>
      </c>
      <c r="I18" s="171"/>
      <c r="J18" s="214"/>
      <c r="K18" s="215"/>
      <c r="L18" s="170">
        <f>L15*L17</f>
        <v>4946700</v>
      </c>
      <c r="M18" s="171"/>
      <c r="N18" s="86"/>
      <c r="O18" s="109"/>
      <c r="P18" s="221"/>
      <c r="Q18" s="187"/>
      <c r="R18" s="188"/>
      <c r="S18" s="216">
        <f>S15*S17</f>
        <v>3119400</v>
      </c>
      <c r="T18" s="217"/>
      <c r="U18" s="216">
        <f>U15*U17</f>
        <v>3119400</v>
      </c>
      <c r="V18" s="217"/>
      <c r="W18" s="247">
        <f>W15*W17</f>
        <v>4702800</v>
      </c>
      <c r="X18" s="286"/>
    </row>
    <row r="19" spans="1:24" s="134" customFormat="1" ht="23.25" x14ac:dyDescent="0.35">
      <c r="A19" s="172" t="s">
        <v>3</v>
      </c>
      <c r="B19" s="201">
        <v>19</v>
      </c>
      <c r="C19" s="202"/>
      <c r="D19" s="190">
        <v>20</v>
      </c>
      <c r="E19" s="200"/>
      <c r="F19" s="190">
        <v>21</v>
      </c>
      <c r="G19" s="191"/>
      <c r="H19" s="209">
        <v>22</v>
      </c>
      <c r="I19" s="210"/>
      <c r="J19" s="190">
        <v>23</v>
      </c>
      <c r="K19" s="200"/>
      <c r="L19" s="190">
        <v>24</v>
      </c>
      <c r="M19" s="191"/>
      <c r="N19" s="132"/>
      <c r="O19" s="133"/>
      <c r="P19" s="219" t="s">
        <v>3</v>
      </c>
      <c r="Q19" s="242">
        <v>13</v>
      </c>
      <c r="R19" s="243"/>
      <c r="S19" s="173">
        <v>14</v>
      </c>
      <c r="T19" s="174"/>
      <c r="U19" s="211">
        <v>15</v>
      </c>
      <c r="V19" s="211"/>
      <c r="W19" s="209">
        <v>16</v>
      </c>
      <c r="X19" s="233"/>
    </row>
    <row r="20" spans="1:24" ht="19.5" x14ac:dyDescent="0.3">
      <c r="A20" s="166"/>
      <c r="B20" s="203">
        <f>B21+C21</f>
        <v>61.74</v>
      </c>
      <c r="C20" s="204"/>
      <c r="D20" s="194">
        <f>D21+E21</f>
        <v>65.240000000000009</v>
      </c>
      <c r="E20" s="195"/>
      <c r="F20" s="194">
        <f>F21+G21</f>
        <v>52.78</v>
      </c>
      <c r="G20" s="208"/>
      <c r="H20" s="198">
        <f>H21+I21</f>
        <v>52.78</v>
      </c>
      <c r="I20" s="205"/>
      <c r="J20" s="194">
        <f>J21+K21</f>
        <v>52.78</v>
      </c>
      <c r="K20" s="195"/>
      <c r="L20" s="194">
        <f>L21+M21</f>
        <v>89.94</v>
      </c>
      <c r="M20" s="208"/>
      <c r="N20" s="85"/>
      <c r="O20" s="107"/>
      <c r="P20" s="220"/>
      <c r="Q20" s="177">
        <f>Q21+R21</f>
        <v>78.38</v>
      </c>
      <c r="R20" s="228"/>
      <c r="S20" s="194">
        <f>S21+T21</f>
        <v>51.99</v>
      </c>
      <c r="T20" s="208"/>
      <c r="U20" s="229">
        <f>U21+V21</f>
        <v>51.99</v>
      </c>
      <c r="V20" s="230"/>
      <c r="W20" s="198">
        <f>W21+X21</f>
        <v>78.38</v>
      </c>
      <c r="X20" s="199"/>
    </row>
    <row r="21" spans="1:24" ht="19.5" x14ac:dyDescent="0.3">
      <c r="A21" s="166"/>
      <c r="B21" s="66">
        <v>50.56</v>
      </c>
      <c r="C21" s="19">
        <f>4.38+6.8</f>
        <v>11.18</v>
      </c>
      <c r="D21" s="11">
        <v>54.06</v>
      </c>
      <c r="E21" s="14">
        <f>4.38+6.8</f>
        <v>11.18</v>
      </c>
      <c r="F21" s="11">
        <v>48.4</v>
      </c>
      <c r="G21" s="12">
        <v>4.38</v>
      </c>
      <c r="H21" s="30">
        <v>48.4</v>
      </c>
      <c r="I21" s="33">
        <v>4.38</v>
      </c>
      <c r="J21" s="11">
        <v>48.4</v>
      </c>
      <c r="K21" s="8">
        <v>4.38</v>
      </c>
      <c r="L21" s="11">
        <v>81.42</v>
      </c>
      <c r="M21" s="12">
        <v>8.52</v>
      </c>
      <c r="N21" s="108"/>
      <c r="O21" s="107"/>
      <c r="P21" s="220"/>
      <c r="Q21" s="16">
        <v>70.099999999999994</v>
      </c>
      <c r="R21" s="14">
        <v>8.2799999999999994</v>
      </c>
      <c r="S21" s="11">
        <v>47.85</v>
      </c>
      <c r="T21" s="17">
        <v>4.1399999999999997</v>
      </c>
      <c r="U21" s="13">
        <v>47.85</v>
      </c>
      <c r="V21" s="8">
        <v>4.1399999999999997</v>
      </c>
      <c r="W21" s="30">
        <v>70.099999999999994</v>
      </c>
      <c r="X21" s="32">
        <v>8.2799999999999994</v>
      </c>
    </row>
    <row r="22" spans="1:24" ht="15.75" x14ac:dyDescent="0.25">
      <c r="A22" s="166"/>
      <c r="B22" s="185">
        <v>65000</v>
      </c>
      <c r="C22" s="186"/>
      <c r="D22" s="179">
        <v>65000</v>
      </c>
      <c r="E22" s="180"/>
      <c r="F22" s="179">
        <v>60000</v>
      </c>
      <c r="G22" s="180"/>
      <c r="H22" s="196"/>
      <c r="I22" s="197"/>
      <c r="J22" s="179">
        <v>60000</v>
      </c>
      <c r="K22" s="180"/>
      <c r="L22" s="179">
        <v>55000</v>
      </c>
      <c r="M22" s="223"/>
      <c r="N22" s="91"/>
      <c r="O22" s="107"/>
      <c r="P22" s="220"/>
      <c r="Q22" s="179">
        <v>60000</v>
      </c>
      <c r="R22" s="180"/>
      <c r="S22" s="179">
        <v>60000</v>
      </c>
      <c r="T22" s="180"/>
      <c r="U22" s="179">
        <v>60000</v>
      </c>
      <c r="V22" s="180"/>
      <c r="W22" s="196"/>
      <c r="X22" s="239"/>
    </row>
    <row r="23" spans="1:24" ht="29.25" customHeight="1" thickBot="1" x14ac:dyDescent="0.35">
      <c r="A23" s="167"/>
      <c r="B23" s="251">
        <f>B20*B22</f>
        <v>4013100</v>
      </c>
      <c r="C23" s="252"/>
      <c r="D23" s="170">
        <f>D20*D22</f>
        <v>4240600.0000000009</v>
      </c>
      <c r="E23" s="171"/>
      <c r="F23" s="170">
        <f>F20*F22</f>
        <v>3166800</v>
      </c>
      <c r="G23" s="171"/>
      <c r="H23" s="214"/>
      <c r="I23" s="215"/>
      <c r="J23" s="170">
        <f>J20*J22</f>
        <v>3166800</v>
      </c>
      <c r="K23" s="171"/>
      <c r="L23" s="170">
        <f>L20*L22</f>
        <v>4946700</v>
      </c>
      <c r="M23" s="171"/>
      <c r="N23" s="86"/>
      <c r="O23" s="109"/>
      <c r="P23" s="221"/>
      <c r="Q23" s="224">
        <f>Q20*Q22</f>
        <v>4702800</v>
      </c>
      <c r="R23" s="225"/>
      <c r="S23" s="224">
        <f>S20*S22</f>
        <v>3119400</v>
      </c>
      <c r="T23" s="225"/>
      <c r="U23" s="224">
        <f>U20*U22</f>
        <v>3119400</v>
      </c>
      <c r="V23" s="225"/>
      <c r="W23" s="187"/>
      <c r="X23" s="188"/>
    </row>
    <row r="24" spans="1:24" s="134" customFormat="1" ht="23.25" x14ac:dyDescent="0.35">
      <c r="A24" s="172" t="s">
        <v>4</v>
      </c>
      <c r="B24" s="173">
        <v>13</v>
      </c>
      <c r="C24" s="174"/>
      <c r="D24" s="181">
        <v>14</v>
      </c>
      <c r="E24" s="182"/>
      <c r="F24" s="212">
        <v>15</v>
      </c>
      <c r="G24" s="213"/>
      <c r="H24" s="173">
        <v>16</v>
      </c>
      <c r="I24" s="211"/>
      <c r="J24" s="173">
        <v>17</v>
      </c>
      <c r="K24" s="211"/>
      <c r="L24" s="190">
        <v>18</v>
      </c>
      <c r="M24" s="191"/>
      <c r="N24" s="132"/>
      <c r="O24" s="133"/>
      <c r="P24" s="219" t="s">
        <v>4</v>
      </c>
      <c r="Q24" s="244">
        <v>9</v>
      </c>
      <c r="R24" s="245"/>
      <c r="S24" s="190">
        <v>10</v>
      </c>
      <c r="T24" s="191"/>
      <c r="U24" s="210">
        <v>11</v>
      </c>
      <c r="V24" s="210"/>
      <c r="W24" s="240">
        <v>12</v>
      </c>
      <c r="X24" s="241"/>
    </row>
    <row r="25" spans="1:24" ht="19.5" x14ac:dyDescent="0.3">
      <c r="A25" s="166"/>
      <c r="B25" s="177">
        <f>B26+C26</f>
        <v>61.74</v>
      </c>
      <c r="C25" s="178"/>
      <c r="D25" s="175">
        <f>D26+E26</f>
        <v>65.240000000000009</v>
      </c>
      <c r="E25" s="176"/>
      <c r="F25" s="198">
        <f>F26+G26</f>
        <v>52.78</v>
      </c>
      <c r="G25" s="199"/>
      <c r="H25" s="194">
        <f>H26+I26</f>
        <v>52.78</v>
      </c>
      <c r="I25" s="195"/>
      <c r="J25" s="194">
        <f>J26+K26</f>
        <v>52.78</v>
      </c>
      <c r="K25" s="195"/>
      <c r="L25" s="194">
        <f>L26+M26</f>
        <v>89.94</v>
      </c>
      <c r="M25" s="208"/>
      <c r="N25" s="85"/>
      <c r="O25" s="107"/>
      <c r="P25" s="220"/>
      <c r="Q25" s="203">
        <f>Q26+R26</f>
        <v>78.38</v>
      </c>
      <c r="R25" s="246"/>
      <c r="S25" s="194">
        <f>S26+T26</f>
        <v>51.99</v>
      </c>
      <c r="T25" s="208"/>
      <c r="U25" s="249">
        <f>U26+V26</f>
        <v>51.99</v>
      </c>
      <c r="V25" s="250"/>
      <c r="W25" s="235">
        <f>W26+X26</f>
        <v>78.38</v>
      </c>
      <c r="X25" s="236"/>
    </row>
    <row r="26" spans="1:24" ht="19.5" x14ac:dyDescent="0.3">
      <c r="A26" s="166"/>
      <c r="B26" s="16">
        <v>50.56</v>
      </c>
      <c r="C26" s="17">
        <f>4.38+6.8</f>
        <v>11.18</v>
      </c>
      <c r="D26" s="18">
        <v>54.06</v>
      </c>
      <c r="E26" s="96">
        <f>4.38+6.8</f>
        <v>11.18</v>
      </c>
      <c r="F26" s="30">
        <v>48.4</v>
      </c>
      <c r="G26" s="32">
        <v>4.38</v>
      </c>
      <c r="H26" s="11">
        <v>48.4</v>
      </c>
      <c r="I26" s="15">
        <v>4.38</v>
      </c>
      <c r="J26" s="11">
        <v>48.4</v>
      </c>
      <c r="K26" s="8">
        <v>4.38</v>
      </c>
      <c r="L26" s="11">
        <v>81.42</v>
      </c>
      <c r="M26" s="12">
        <v>8.52</v>
      </c>
      <c r="N26" s="108"/>
      <c r="O26" s="107"/>
      <c r="P26" s="220"/>
      <c r="Q26" s="66">
        <v>70.099999999999994</v>
      </c>
      <c r="R26" s="96">
        <v>8.2799999999999994</v>
      </c>
      <c r="S26" s="11">
        <v>47.85</v>
      </c>
      <c r="T26" s="17">
        <v>4.1399999999999997</v>
      </c>
      <c r="U26" s="35">
        <v>47.85</v>
      </c>
      <c r="V26" s="34">
        <v>4.1399999999999997</v>
      </c>
      <c r="W26" s="72">
        <v>70.099999999999994</v>
      </c>
      <c r="X26" s="73">
        <v>8.2799999999999994</v>
      </c>
    </row>
    <row r="27" spans="1:24" ht="15.75" x14ac:dyDescent="0.25">
      <c r="A27" s="166"/>
      <c r="B27" s="179">
        <v>65000</v>
      </c>
      <c r="C27" s="180"/>
      <c r="D27" s="185">
        <v>65000</v>
      </c>
      <c r="E27" s="186"/>
      <c r="F27" s="196"/>
      <c r="G27" s="197"/>
      <c r="H27" s="179">
        <v>60000</v>
      </c>
      <c r="I27" s="180"/>
      <c r="J27" s="179">
        <v>60000</v>
      </c>
      <c r="K27" s="180"/>
      <c r="L27" s="179">
        <v>55000</v>
      </c>
      <c r="M27" s="223"/>
      <c r="N27" s="91"/>
      <c r="O27" s="107"/>
      <c r="P27" s="220"/>
      <c r="Q27" s="185">
        <v>60000</v>
      </c>
      <c r="R27" s="186"/>
      <c r="S27" s="179">
        <v>60000</v>
      </c>
      <c r="T27" s="180"/>
      <c r="U27" s="196"/>
      <c r="V27" s="197"/>
      <c r="W27" s="231"/>
      <c r="X27" s="232"/>
    </row>
    <row r="28" spans="1:24" ht="20.25" thickBot="1" x14ac:dyDescent="0.35">
      <c r="A28" s="167"/>
      <c r="B28" s="183">
        <f>B25*B27</f>
        <v>4013100</v>
      </c>
      <c r="C28" s="184"/>
      <c r="D28" s="168">
        <f>D25*D27</f>
        <v>4240600.0000000009</v>
      </c>
      <c r="E28" s="169"/>
      <c r="F28" s="206"/>
      <c r="G28" s="207"/>
      <c r="H28" s="183">
        <f>H25*H27</f>
        <v>3166800</v>
      </c>
      <c r="I28" s="184"/>
      <c r="J28" s="183">
        <f>J25*J27</f>
        <v>3166800</v>
      </c>
      <c r="K28" s="184"/>
      <c r="L28" s="170">
        <f>L25*L27</f>
        <v>4946700</v>
      </c>
      <c r="M28" s="171"/>
      <c r="N28" s="86"/>
      <c r="O28" s="109"/>
      <c r="P28" s="221"/>
      <c r="Q28" s="247">
        <f>Q25*Q27</f>
        <v>4702800</v>
      </c>
      <c r="R28" s="248"/>
      <c r="S28" s="216">
        <f>S25*S27</f>
        <v>3119400</v>
      </c>
      <c r="T28" s="222"/>
      <c r="U28" s="187"/>
      <c r="V28" s="218"/>
      <c r="W28" s="237"/>
      <c r="X28" s="238"/>
    </row>
    <row r="29" spans="1:24" s="134" customFormat="1" ht="23.25" x14ac:dyDescent="0.35">
      <c r="A29" s="172" t="s">
        <v>6</v>
      </c>
      <c r="B29" s="190">
        <v>7</v>
      </c>
      <c r="C29" s="191"/>
      <c r="D29" s="209">
        <v>8</v>
      </c>
      <c r="E29" s="210"/>
      <c r="F29" s="190">
        <v>9</v>
      </c>
      <c r="G29" s="191"/>
      <c r="H29" s="190">
        <v>10</v>
      </c>
      <c r="I29" s="200"/>
      <c r="J29" s="190">
        <v>11</v>
      </c>
      <c r="K29" s="200"/>
      <c r="L29" s="190">
        <v>12</v>
      </c>
      <c r="M29" s="191"/>
      <c r="N29" s="132"/>
      <c r="O29" s="133"/>
      <c r="P29" s="219" t="s">
        <v>6</v>
      </c>
      <c r="Q29" s="173">
        <v>5</v>
      </c>
      <c r="R29" s="211"/>
      <c r="S29" s="212">
        <v>6</v>
      </c>
      <c r="T29" s="213"/>
      <c r="U29" s="211">
        <v>7</v>
      </c>
      <c r="V29" s="211"/>
      <c r="W29" s="190">
        <v>8</v>
      </c>
      <c r="X29" s="191"/>
    </row>
    <row r="30" spans="1:24" ht="19.5" x14ac:dyDescent="0.3">
      <c r="A30" s="166"/>
      <c r="B30" s="177">
        <f>B31+C31</f>
        <v>61.74</v>
      </c>
      <c r="C30" s="178"/>
      <c r="D30" s="198">
        <f>D31+E31</f>
        <v>65.240000000000009</v>
      </c>
      <c r="E30" s="205"/>
      <c r="F30" s="194">
        <f>F31+G31</f>
        <v>52.78</v>
      </c>
      <c r="G30" s="208"/>
      <c r="H30" s="194">
        <f>H31+I31</f>
        <v>52.78</v>
      </c>
      <c r="I30" s="195"/>
      <c r="J30" s="194">
        <f>J31+K31</f>
        <v>52.78</v>
      </c>
      <c r="K30" s="195"/>
      <c r="L30" s="194">
        <f>L31+M31</f>
        <v>89.94</v>
      </c>
      <c r="M30" s="208"/>
      <c r="N30" s="85"/>
      <c r="O30" s="107"/>
      <c r="P30" s="220"/>
      <c r="Q30" s="177">
        <f>Q31+R31</f>
        <v>78.38</v>
      </c>
      <c r="R30" s="228"/>
      <c r="S30" s="198">
        <f>S31+T31</f>
        <v>51.99</v>
      </c>
      <c r="T30" s="199"/>
      <c r="U30" s="229">
        <f>U31+V31</f>
        <v>51.99</v>
      </c>
      <c r="V30" s="230"/>
      <c r="W30" s="194">
        <f>W31+X31</f>
        <v>78.38</v>
      </c>
      <c r="X30" s="208"/>
    </row>
    <row r="31" spans="1:24" ht="19.5" x14ac:dyDescent="0.3">
      <c r="A31" s="166"/>
      <c r="B31" s="16">
        <v>50.56</v>
      </c>
      <c r="C31" s="17">
        <f>4.38+6.8</f>
        <v>11.18</v>
      </c>
      <c r="D31" s="30">
        <v>54.06</v>
      </c>
      <c r="E31" s="31">
        <f>4.38+6.8</f>
        <v>11.18</v>
      </c>
      <c r="F31" s="11">
        <v>48.4</v>
      </c>
      <c r="G31" s="12">
        <v>4.38</v>
      </c>
      <c r="H31" s="11">
        <v>48.4</v>
      </c>
      <c r="I31" s="15">
        <v>4.38</v>
      </c>
      <c r="J31" s="11">
        <v>48.4</v>
      </c>
      <c r="K31" s="8">
        <v>4.38</v>
      </c>
      <c r="L31" s="11">
        <v>81.42</v>
      </c>
      <c r="M31" s="12">
        <v>8.52</v>
      </c>
      <c r="N31" s="108"/>
      <c r="O31" s="107"/>
      <c r="P31" s="220"/>
      <c r="Q31" s="16">
        <v>70.099999999999994</v>
      </c>
      <c r="R31" s="14">
        <v>8.2799999999999994</v>
      </c>
      <c r="S31" s="30">
        <v>47.85</v>
      </c>
      <c r="T31" s="29">
        <v>4.1399999999999997</v>
      </c>
      <c r="U31" s="13">
        <v>47.85</v>
      </c>
      <c r="V31" s="8">
        <v>4.1399999999999997</v>
      </c>
      <c r="W31" s="11">
        <v>70.099999999999994</v>
      </c>
      <c r="X31" s="12">
        <v>8.2799999999999994</v>
      </c>
    </row>
    <row r="32" spans="1:24" ht="15.75" x14ac:dyDescent="0.25">
      <c r="A32" s="166"/>
      <c r="B32" s="179">
        <v>65000</v>
      </c>
      <c r="C32" s="180"/>
      <c r="D32" s="196"/>
      <c r="E32" s="197"/>
      <c r="F32" s="179">
        <v>60000</v>
      </c>
      <c r="G32" s="180"/>
      <c r="H32" s="179">
        <v>60000</v>
      </c>
      <c r="I32" s="180"/>
      <c r="J32" s="179">
        <v>60000</v>
      </c>
      <c r="K32" s="180"/>
      <c r="L32" s="179">
        <v>55000</v>
      </c>
      <c r="M32" s="223"/>
      <c r="N32" s="91"/>
      <c r="O32" s="107"/>
      <c r="P32" s="220"/>
      <c r="Q32" s="179">
        <v>60000</v>
      </c>
      <c r="R32" s="180"/>
      <c r="S32" s="196"/>
      <c r="T32" s="197"/>
      <c r="U32" s="179">
        <v>60000</v>
      </c>
      <c r="V32" s="180"/>
      <c r="W32" s="179">
        <v>60000</v>
      </c>
      <c r="X32" s="223"/>
    </row>
    <row r="33" spans="1:24" ht="27.75" customHeight="1" thickBot="1" x14ac:dyDescent="0.35">
      <c r="A33" s="189"/>
      <c r="B33" s="170">
        <f>B30*B32</f>
        <v>4013100</v>
      </c>
      <c r="C33" s="171"/>
      <c r="D33" s="214"/>
      <c r="E33" s="215"/>
      <c r="F33" s="170">
        <f>F30*F32</f>
        <v>3166800</v>
      </c>
      <c r="G33" s="171"/>
      <c r="H33" s="170">
        <f>H30*H32</f>
        <v>3166800</v>
      </c>
      <c r="I33" s="171"/>
      <c r="J33" s="170">
        <f>J30*J32</f>
        <v>3166800</v>
      </c>
      <c r="K33" s="171"/>
      <c r="L33" s="170">
        <f>L30*L32</f>
        <v>4946700</v>
      </c>
      <c r="M33" s="171"/>
      <c r="N33" s="86"/>
      <c r="O33" s="109"/>
      <c r="P33" s="221"/>
      <c r="Q33" s="224">
        <f>Q30*Q32</f>
        <v>4702800</v>
      </c>
      <c r="R33" s="225"/>
      <c r="S33" s="226"/>
      <c r="T33" s="227"/>
      <c r="U33" s="224">
        <f>U30*U32</f>
        <v>3119400</v>
      </c>
      <c r="V33" s="225"/>
      <c r="W33" s="216">
        <f>W30*W32</f>
        <v>4702800</v>
      </c>
      <c r="X33" s="217"/>
    </row>
    <row r="34" spans="1:24" s="134" customFormat="1" ht="23.25" x14ac:dyDescent="0.35">
      <c r="A34" s="165" t="s">
        <v>5</v>
      </c>
      <c r="B34" s="212">
        <v>1</v>
      </c>
      <c r="C34" s="213"/>
      <c r="D34" s="173">
        <v>2</v>
      </c>
      <c r="E34" s="211"/>
      <c r="F34" s="173">
        <v>3</v>
      </c>
      <c r="G34" s="174"/>
      <c r="H34" s="173">
        <v>4</v>
      </c>
      <c r="I34" s="211"/>
      <c r="J34" s="173">
        <v>5</v>
      </c>
      <c r="K34" s="211"/>
      <c r="L34" s="190">
        <v>6</v>
      </c>
      <c r="M34" s="191"/>
      <c r="N34" s="132"/>
      <c r="O34" s="133"/>
      <c r="P34" s="219" t="s">
        <v>5</v>
      </c>
      <c r="Q34" s="209">
        <v>1</v>
      </c>
      <c r="R34" s="210"/>
      <c r="S34" s="190">
        <v>2</v>
      </c>
      <c r="T34" s="191"/>
      <c r="U34" s="200">
        <v>3</v>
      </c>
      <c r="V34" s="200"/>
      <c r="W34" s="190">
        <v>4</v>
      </c>
      <c r="X34" s="191"/>
    </row>
    <row r="35" spans="1:24" ht="19.5" x14ac:dyDescent="0.3">
      <c r="A35" s="166"/>
      <c r="B35" s="192">
        <f>B36+C36</f>
        <v>61.74</v>
      </c>
      <c r="C35" s="193"/>
      <c r="D35" s="194">
        <f>D36+E36</f>
        <v>65.240000000000009</v>
      </c>
      <c r="E35" s="195"/>
      <c r="F35" s="194">
        <f>F36+G36</f>
        <v>52.78</v>
      </c>
      <c r="G35" s="208"/>
      <c r="H35" s="194">
        <f>H36+I36</f>
        <v>52.78</v>
      </c>
      <c r="I35" s="195"/>
      <c r="J35" s="194">
        <f>J36+K36</f>
        <v>52.78</v>
      </c>
      <c r="K35" s="195"/>
      <c r="L35" s="194">
        <f>L36+M36</f>
        <v>89.94</v>
      </c>
      <c r="M35" s="208"/>
      <c r="N35" s="85"/>
      <c r="O35" s="107"/>
      <c r="P35" s="220"/>
      <c r="Q35" s="192">
        <f>Q36+R36</f>
        <v>78.38</v>
      </c>
      <c r="R35" s="234"/>
      <c r="S35" s="194">
        <f>S36+T36</f>
        <v>51.99</v>
      </c>
      <c r="T35" s="208"/>
      <c r="U35" s="229">
        <f>U36+V36</f>
        <v>51.99</v>
      </c>
      <c r="V35" s="230"/>
      <c r="W35" s="194">
        <f>W36+X36</f>
        <v>78.38</v>
      </c>
      <c r="X35" s="208"/>
    </row>
    <row r="36" spans="1:24" ht="19.5" x14ac:dyDescent="0.3">
      <c r="A36" s="166"/>
      <c r="B36" s="28">
        <v>50.56</v>
      </c>
      <c r="C36" s="29">
        <f>4.38+6.8</f>
        <v>11.18</v>
      </c>
      <c r="D36" s="11">
        <v>54.06</v>
      </c>
      <c r="E36" s="14">
        <f>4.38+6.8</f>
        <v>11.18</v>
      </c>
      <c r="F36" s="11">
        <v>48.4</v>
      </c>
      <c r="G36" s="12">
        <v>4.38</v>
      </c>
      <c r="H36" s="11">
        <v>48.4</v>
      </c>
      <c r="I36" s="15">
        <v>4.38</v>
      </c>
      <c r="J36" s="11">
        <v>48.4</v>
      </c>
      <c r="K36" s="8">
        <v>4.38</v>
      </c>
      <c r="L36" s="11">
        <v>81.42</v>
      </c>
      <c r="M36" s="12">
        <v>8.52</v>
      </c>
      <c r="N36" s="108"/>
      <c r="O36" s="107"/>
      <c r="P36" s="220"/>
      <c r="Q36" s="28">
        <v>70.099999999999994</v>
      </c>
      <c r="R36" s="31">
        <v>8.2799999999999994</v>
      </c>
      <c r="S36" s="11">
        <v>47.85</v>
      </c>
      <c r="T36" s="17">
        <v>4.1399999999999997</v>
      </c>
      <c r="U36" s="13">
        <v>47.85</v>
      </c>
      <c r="V36" s="8">
        <v>4.1399999999999997</v>
      </c>
      <c r="W36" s="11">
        <v>70.099999999999994</v>
      </c>
      <c r="X36" s="12">
        <v>8.2799999999999994</v>
      </c>
    </row>
    <row r="37" spans="1:24" ht="15.75" x14ac:dyDescent="0.25">
      <c r="A37" s="166"/>
      <c r="B37" s="196"/>
      <c r="C37" s="197"/>
      <c r="D37" s="179">
        <v>65000</v>
      </c>
      <c r="E37" s="180"/>
      <c r="F37" s="179">
        <v>60000</v>
      </c>
      <c r="G37" s="180"/>
      <c r="H37" s="179">
        <v>60000</v>
      </c>
      <c r="I37" s="180"/>
      <c r="J37" s="179">
        <v>60000</v>
      </c>
      <c r="K37" s="180"/>
      <c r="L37" s="179">
        <v>55000</v>
      </c>
      <c r="M37" s="223"/>
      <c r="N37" s="91"/>
      <c r="O37" s="107"/>
      <c r="P37" s="220"/>
      <c r="Q37" s="196"/>
      <c r="R37" s="197"/>
      <c r="S37" s="179">
        <v>60000</v>
      </c>
      <c r="T37" s="180"/>
      <c r="U37" s="179">
        <v>60000</v>
      </c>
      <c r="V37" s="180"/>
      <c r="W37" s="179">
        <v>60000</v>
      </c>
      <c r="X37" s="223"/>
    </row>
    <row r="38" spans="1:24" ht="27" customHeight="1" thickBot="1" x14ac:dyDescent="0.3">
      <c r="A38" s="167"/>
      <c r="B38" s="187"/>
      <c r="C38" s="188"/>
      <c r="D38" s="216">
        <f>D35*D37</f>
        <v>4240600.0000000009</v>
      </c>
      <c r="E38" s="217"/>
      <c r="F38" s="216">
        <f>F35*F37</f>
        <v>3166800</v>
      </c>
      <c r="G38" s="217"/>
      <c r="H38" s="216">
        <f>H35*H37</f>
        <v>3166800</v>
      </c>
      <c r="I38" s="217"/>
      <c r="J38" s="216">
        <f>J35*J37</f>
        <v>3166800</v>
      </c>
      <c r="K38" s="217"/>
      <c r="L38" s="216">
        <f>L35*L37</f>
        <v>4946700</v>
      </c>
      <c r="M38" s="217"/>
      <c r="N38" s="90"/>
      <c r="O38" s="110"/>
      <c r="P38" s="221"/>
      <c r="Q38" s="187"/>
      <c r="R38" s="218"/>
      <c r="S38" s="216">
        <f>S35*S37</f>
        <v>3119400</v>
      </c>
      <c r="T38" s="222"/>
      <c r="U38" s="216">
        <f>U35*U37</f>
        <v>3119400</v>
      </c>
      <c r="V38" s="222"/>
      <c r="W38" s="216">
        <f>W35*W37</f>
        <v>4702800</v>
      </c>
      <c r="X38" s="217"/>
    </row>
    <row r="39" spans="1:24" x14ac:dyDescent="0.25">
      <c r="F39" s="65"/>
      <c r="N39" s="87"/>
      <c r="O39" s="4"/>
    </row>
    <row r="40" spans="1:24" x14ac:dyDescent="0.25">
      <c r="N40" s="87"/>
      <c r="O40" s="4"/>
    </row>
    <row r="41" spans="1:24" x14ac:dyDescent="0.25">
      <c r="N41" s="87"/>
      <c r="O41" s="4"/>
    </row>
    <row r="42" spans="1:24" x14ac:dyDescent="0.25">
      <c r="N42" s="87"/>
      <c r="O42" s="4"/>
    </row>
    <row r="43" spans="1:24" x14ac:dyDescent="0.25">
      <c r="N43" s="87"/>
      <c r="O43" s="4"/>
    </row>
    <row r="44" spans="1:24" x14ac:dyDescent="0.25">
      <c r="N44" s="87"/>
      <c r="O44" s="4"/>
    </row>
    <row r="45" spans="1:24" x14ac:dyDescent="0.25">
      <c r="N45" s="87"/>
      <c r="O45" s="4"/>
    </row>
    <row r="46" spans="1:24" x14ac:dyDescent="0.25">
      <c r="N46" s="87"/>
      <c r="O46" s="4"/>
    </row>
  </sheetData>
  <mergeCells count="297">
    <mergeCell ref="L17:M17"/>
    <mergeCell ref="P14:P18"/>
    <mergeCell ref="Q17:R17"/>
    <mergeCell ref="Q12:R12"/>
    <mergeCell ref="P9:P13"/>
    <mergeCell ref="W18:X18"/>
    <mergeCell ref="U17:V17"/>
    <mergeCell ref="U13:V13"/>
    <mergeCell ref="U18:V18"/>
    <mergeCell ref="W14:X14"/>
    <mergeCell ref="U15:V15"/>
    <mergeCell ref="W17:X17"/>
    <mergeCell ref="W13:X13"/>
    <mergeCell ref="S17:T17"/>
    <mergeCell ref="S15:T15"/>
    <mergeCell ref="S13:T13"/>
    <mergeCell ref="L14:M14"/>
    <mergeCell ref="J14:K14"/>
    <mergeCell ref="L15:M15"/>
    <mergeCell ref="W12:X12"/>
    <mergeCell ref="Q4:R4"/>
    <mergeCell ref="U10:V10"/>
    <mergeCell ref="S12:T12"/>
    <mergeCell ref="S5:T5"/>
    <mergeCell ref="W10:X10"/>
    <mergeCell ref="W9:X9"/>
    <mergeCell ref="S14:T14"/>
    <mergeCell ref="U14:V14"/>
    <mergeCell ref="L13:M13"/>
    <mergeCell ref="Q13:R13"/>
    <mergeCell ref="L12:M12"/>
    <mergeCell ref="W15:X15"/>
    <mergeCell ref="Q14:R14"/>
    <mergeCell ref="Q15:R15"/>
    <mergeCell ref="B7:C7"/>
    <mergeCell ref="H10:I10"/>
    <mergeCell ref="D9:E9"/>
    <mergeCell ref="U4:V4"/>
    <mergeCell ref="L10:M10"/>
    <mergeCell ref="D5:E5"/>
    <mergeCell ref="H12:I12"/>
    <mergeCell ref="J5:K5"/>
    <mergeCell ref="L9:M9"/>
    <mergeCell ref="Q10:R10"/>
    <mergeCell ref="L5:M5"/>
    <mergeCell ref="D8:E8"/>
    <mergeCell ref="S10:T10"/>
    <mergeCell ref="S7:T7"/>
    <mergeCell ref="S9:T9"/>
    <mergeCell ref="S8:T8"/>
    <mergeCell ref="Q9:R9"/>
    <mergeCell ref="U12:V12"/>
    <mergeCell ref="U9:V9"/>
    <mergeCell ref="J9:K9"/>
    <mergeCell ref="Q5:R5"/>
    <mergeCell ref="W7:X7"/>
    <mergeCell ref="L7:M7"/>
    <mergeCell ref="L8:M8"/>
    <mergeCell ref="U7:V7"/>
    <mergeCell ref="U8:V8"/>
    <mergeCell ref="P4:P8"/>
    <mergeCell ref="J8:K8"/>
    <mergeCell ref="W8:X8"/>
    <mergeCell ref="A14:A18"/>
    <mergeCell ref="B4:C4"/>
    <mergeCell ref="F4:G4"/>
    <mergeCell ref="H9:I9"/>
    <mergeCell ref="H7:I7"/>
    <mergeCell ref="H8:I8"/>
    <mergeCell ref="B5:C5"/>
    <mergeCell ref="F5:G5"/>
    <mergeCell ref="H4:I4"/>
    <mergeCell ref="D7:E7"/>
    <mergeCell ref="F7:G7"/>
    <mergeCell ref="H5:I5"/>
    <mergeCell ref="D12:E12"/>
    <mergeCell ref="F12:G12"/>
    <mergeCell ref="F8:G8"/>
    <mergeCell ref="F10:G10"/>
    <mergeCell ref="F9:G9"/>
    <mergeCell ref="D14:E14"/>
    <mergeCell ref="H14:I14"/>
    <mergeCell ref="H13:I13"/>
    <mergeCell ref="H15:I15"/>
    <mergeCell ref="F14:G14"/>
    <mergeCell ref="F13:G13"/>
    <mergeCell ref="A9:A13"/>
    <mergeCell ref="B12:C12"/>
    <mergeCell ref="D13:E13"/>
    <mergeCell ref="B9:C9"/>
    <mergeCell ref="B13:C13"/>
    <mergeCell ref="D10:E10"/>
    <mergeCell ref="J13:K13"/>
    <mergeCell ref="J12:K12"/>
    <mergeCell ref="J10:K10"/>
    <mergeCell ref="A1:X2"/>
    <mergeCell ref="W4:X4"/>
    <mergeCell ref="L4:M4"/>
    <mergeCell ref="J4:K4"/>
    <mergeCell ref="S4:T4"/>
    <mergeCell ref="A3:M3"/>
    <mergeCell ref="P3:X3"/>
    <mergeCell ref="A4:A8"/>
    <mergeCell ref="J7:K7"/>
    <mergeCell ref="D4:E4"/>
    <mergeCell ref="Q7:R7"/>
    <mergeCell ref="Q8:R8"/>
    <mergeCell ref="U5:V5"/>
    <mergeCell ref="B10:C10"/>
    <mergeCell ref="B8:C8"/>
    <mergeCell ref="W5:X5"/>
    <mergeCell ref="F15:G15"/>
    <mergeCell ref="J18:K18"/>
    <mergeCell ref="J19:K19"/>
    <mergeCell ref="H17:I17"/>
    <mergeCell ref="H19:I19"/>
    <mergeCell ref="F19:G19"/>
    <mergeCell ref="B14:C14"/>
    <mergeCell ref="B23:C23"/>
    <mergeCell ref="D17:E17"/>
    <mergeCell ref="D18:E18"/>
    <mergeCell ref="D15:E15"/>
    <mergeCell ref="F20:G20"/>
    <mergeCell ref="B18:C18"/>
    <mergeCell ref="B15:C15"/>
    <mergeCell ref="B17:C17"/>
    <mergeCell ref="F17:G17"/>
    <mergeCell ref="F23:G23"/>
    <mergeCell ref="J17:K17"/>
    <mergeCell ref="J15:K15"/>
    <mergeCell ref="L18:M18"/>
    <mergeCell ref="L19:M19"/>
    <mergeCell ref="L20:M20"/>
    <mergeCell ref="L24:M24"/>
    <mergeCell ref="L22:M22"/>
    <mergeCell ref="H18:I18"/>
    <mergeCell ref="F24:G24"/>
    <mergeCell ref="H23:I23"/>
    <mergeCell ref="J23:K23"/>
    <mergeCell ref="H20:I20"/>
    <mergeCell ref="J20:K20"/>
    <mergeCell ref="J24:K24"/>
    <mergeCell ref="H22:I22"/>
    <mergeCell ref="F22:G22"/>
    <mergeCell ref="H24:I24"/>
    <mergeCell ref="F18:G18"/>
    <mergeCell ref="J22:K22"/>
    <mergeCell ref="L23:M23"/>
    <mergeCell ref="L25:M25"/>
    <mergeCell ref="Q25:R25"/>
    <mergeCell ref="L28:M28"/>
    <mergeCell ref="P24:P28"/>
    <mergeCell ref="Q20:R20"/>
    <mergeCell ref="Q28:R28"/>
    <mergeCell ref="S24:T24"/>
    <mergeCell ref="U25:V25"/>
    <mergeCell ref="S27:T27"/>
    <mergeCell ref="S25:T25"/>
    <mergeCell ref="Q27:R27"/>
    <mergeCell ref="S23:T23"/>
    <mergeCell ref="U23:V23"/>
    <mergeCell ref="Q22:R22"/>
    <mergeCell ref="P19:P23"/>
    <mergeCell ref="L27:M27"/>
    <mergeCell ref="Q18:R18"/>
    <mergeCell ref="S18:T18"/>
    <mergeCell ref="U24:V24"/>
    <mergeCell ref="Q23:R23"/>
    <mergeCell ref="Q19:R19"/>
    <mergeCell ref="S22:T22"/>
    <mergeCell ref="Q24:R24"/>
    <mergeCell ref="U19:V19"/>
    <mergeCell ref="U22:V22"/>
    <mergeCell ref="S20:T20"/>
    <mergeCell ref="S19:T19"/>
    <mergeCell ref="W19:X19"/>
    <mergeCell ref="Q34:R34"/>
    <mergeCell ref="Q35:R35"/>
    <mergeCell ref="S28:T28"/>
    <mergeCell ref="Q29:R29"/>
    <mergeCell ref="U30:V30"/>
    <mergeCell ref="W25:X25"/>
    <mergeCell ref="W28:X28"/>
    <mergeCell ref="U27:V27"/>
    <mergeCell ref="W22:X22"/>
    <mergeCell ref="W23:X23"/>
    <mergeCell ref="W24:X24"/>
    <mergeCell ref="U28:V28"/>
    <mergeCell ref="U38:V38"/>
    <mergeCell ref="U33:V33"/>
    <mergeCell ref="U37:V37"/>
    <mergeCell ref="W20:X20"/>
    <mergeCell ref="U20:V20"/>
    <mergeCell ref="W38:X38"/>
    <mergeCell ref="W37:X37"/>
    <mergeCell ref="W34:X34"/>
    <mergeCell ref="W33:X33"/>
    <mergeCell ref="W35:X35"/>
    <mergeCell ref="W27:X27"/>
    <mergeCell ref="W29:X29"/>
    <mergeCell ref="W30:X30"/>
    <mergeCell ref="U32:V32"/>
    <mergeCell ref="U29:V29"/>
    <mergeCell ref="U35:V35"/>
    <mergeCell ref="W32:X32"/>
    <mergeCell ref="U34:V34"/>
    <mergeCell ref="H32:I32"/>
    <mergeCell ref="J29:K29"/>
    <mergeCell ref="H29:I29"/>
    <mergeCell ref="H30:I30"/>
    <mergeCell ref="S30:T30"/>
    <mergeCell ref="L33:M33"/>
    <mergeCell ref="P29:P33"/>
    <mergeCell ref="Q33:R33"/>
    <mergeCell ref="L30:M30"/>
    <mergeCell ref="S33:T33"/>
    <mergeCell ref="S29:T29"/>
    <mergeCell ref="L32:M32"/>
    <mergeCell ref="Q32:R32"/>
    <mergeCell ref="Q30:R30"/>
    <mergeCell ref="L29:M29"/>
    <mergeCell ref="S32:T32"/>
    <mergeCell ref="H33:I33"/>
    <mergeCell ref="J33:K33"/>
    <mergeCell ref="J30:K30"/>
    <mergeCell ref="J32:K32"/>
    <mergeCell ref="Q38:R38"/>
    <mergeCell ref="P34:P38"/>
    <mergeCell ref="L38:M38"/>
    <mergeCell ref="J35:K35"/>
    <mergeCell ref="J37:K37"/>
    <mergeCell ref="S38:T38"/>
    <mergeCell ref="Q37:R37"/>
    <mergeCell ref="L37:M37"/>
    <mergeCell ref="S35:T35"/>
    <mergeCell ref="S37:T37"/>
    <mergeCell ref="S34:T34"/>
    <mergeCell ref="L34:M34"/>
    <mergeCell ref="L35:M35"/>
    <mergeCell ref="F38:G38"/>
    <mergeCell ref="H34:I34"/>
    <mergeCell ref="J34:K34"/>
    <mergeCell ref="D37:E37"/>
    <mergeCell ref="H38:I38"/>
    <mergeCell ref="F34:G34"/>
    <mergeCell ref="D38:E38"/>
    <mergeCell ref="F37:G37"/>
    <mergeCell ref="D35:E35"/>
    <mergeCell ref="J38:K38"/>
    <mergeCell ref="H37:I37"/>
    <mergeCell ref="H35:I35"/>
    <mergeCell ref="F32:G32"/>
    <mergeCell ref="F28:G28"/>
    <mergeCell ref="F29:G29"/>
    <mergeCell ref="F30:G30"/>
    <mergeCell ref="D29:E29"/>
    <mergeCell ref="D32:E32"/>
    <mergeCell ref="D34:E34"/>
    <mergeCell ref="F35:G35"/>
    <mergeCell ref="B37:C37"/>
    <mergeCell ref="B32:C32"/>
    <mergeCell ref="B34:C34"/>
    <mergeCell ref="D33:E33"/>
    <mergeCell ref="F33:G33"/>
    <mergeCell ref="J27:K27"/>
    <mergeCell ref="J28:K28"/>
    <mergeCell ref="H27:I27"/>
    <mergeCell ref="H25:I25"/>
    <mergeCell ref="J25:K25"/>
    <mergeCell ref="H28:I28"/>
    <mergeCell ref="F27:G27"/>
    <mergeCell ref="F25:G25"/>
    <mergeCell ref="A19:A23"/>
    <mergeCell ref="D19:E19"/>
    <mergeCell ref="B22:C22"/>
    <mergeCell ref="D20:E20"/>
    <mergeCell ref="B19:C19"/>
    <mergeCell ref="D22:E22"/>
    <mergeCell ref="B20:C20"/>
    <mergeCell ref="A34:A38"/>
    <mergeCell ref="D28:E28"/>
    <mergeCell ref="D23:E23"/>
    <mergeCell ref="A24:A28"/>
    <mergeCell ref="B24:C24"/>
    <mergeCell ref="D25:E25"/>
    <mergeCell ref="B25:C25"/>
    <mergeCell ref="B27:C27"/>
    <mergeCell ref="D24:E24"/>
    <mergeCell ref="B28:C28"/>
    <mergeCell ref="D27:E27"/>
    <mergeCell ref="B38:C38"/>
    <mergeCell ref="A29:A33"/>
    <mergeCell ref="B29:C29"/>
    <mergeCell ref="B30:C30"/>
    <mergeCell ref="B35:C35"/>
    <mergeCell ref="B33:C33"/>
    <mergeCell ref="D30:E30"/>
  </mergeCells>
  <phoneticPr fontId="0" type="noConversion"/>
  <printOptions verticalCentered="1"/>
  <pageMargins left="0" right="0" top="0.74803149606299213" bottom="0.74803149606299213" header="0.31496062992125984" footer="0.31496062992125984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75" zoomScaleNormal="115" workbookViewId="0">
      <selection activeCell="N14" sqref="N14"/>
    </sheetView>
  </sheetViews>
  <sheetFormatPr defaultRowHeight="15" x14ac:dyDescent="0.25"/>
  <cols>
    <col min="7" max="13" width="9" bestFit="1" customWidth="1"/>
    <col min="14" max="14" width="9.28515625" style="80" customWidth="1"/>
    <col min="15" max="15" width="10.28515625" style="80" bestFit="1" customWidth="1"/>
    <col min="17" max="23" width="9" bestFit="1" customWidth="1"/>
    <col min="24" max="24" width="8.5703125" customWidth="1"/>
  </cols>
  <sheetData>
    <row r="1" spans="1:24" ht="29.25" thickBot="1" x14ac:dyDescent="0.5">
      <c r="A1" s="354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  <c r="N1" s="93"/>
      <c r="O1" s="112"/>
      <c r="P1" s="349" t="s">
        <v>11</v>
      </c>
      <c r="Q1" s="350"/>
      <c r="R1" s="350"/>
      <c r="S1" s="350"/>
      <c r="T1" s="350"/>
      <c r="U1" s="350"/>
      <c r="V1" s="350"/>
      <c r="W1" s="350"/>
      <c r="X1" s="351"/>
    </row>
    <row r="2" spans="1:24" s="134" customFormat="1" ht="23.25" x14ac:dyDescent="0.35">
      <c r="A2" s="358" t="s">
        <v>0</v>
      </c>
      <c r="B2" s="711">
        <v>31</v>
      </c>
      <c r="C2" s="712"/>
      <c r="D2" s="200">
        <v>32</v>
      </c>
      <c r="E2" s="200"/>
      <c r="F2" s="190">
        <v>33</v>
      </c>
      <c r="G2" s="191"/>
      <c r="H2" s="200">
        <v>34</v>
      </c>
      <c r="I2" s="200"/>
      <c r="J2" s="304">
        <v>35</v>
      </c>
      <c r="K2" s="305"/>
      <c r="L2" s="210">
        <v>36</v>
      </c>
      <c r="M2" s="233"/>
      <c r="N2" s="132"/>
      <c r="O2" s="139"/>
      <c r="P2" s="347" t="s">
        <v>0</v>
      </c>
      <c r="Q2" s="304">
        <v>22</v>
      </c>
      <c r="R2" s="341"/>
      <c r="S2" s="240">
        <v>23</v>
      </c>
      <c r="T2" s="241"/>
      <c r="U2" s="280">
        <v>24</v>
      </c>
      <c r="V2" s="280"/>
      <c r="W2" s="304">
        <v>25</v>
      </c>
      <c r="X2" s="305"/>
    </row>
    <row r="3" spans="1:24" ht="19.5" x14ac:dyDescent="0.3">
      <c r="A3" s="297"/>
      <c r="B3" s="713">
        <f>B4+C4</f>
        <v>47.47</v>
      </c>
      <c r="C3" s="714"/>
      <c r="D3" s="357">
        <f>D4+E4</f>
        <v>50.97</v>
      </c>
      <c r="E3" s="357"/>
      <c r="F3" s="352">
        <f>F4+G4</f>
        <v>50.97</v>
      </c>
      <c r="G3" s="353"/>
      <c r="H3" s="357">
        <f>H4+I4</f>
        <v>50.97</v>
      </c>
      <c r="I3" s="357"/>
      <c r="J3" s="359">
        <f>J4+K4</f>
        <v>78.459999999999994</v>
      </c>
      <c r="K3" s="360"/>
      <c r="L3" s="361">
        <f>L4+M4</f>
        <v>88.58</v>
      </c>
      <c r="M3" s="362"/>
      <c r="N3" s="85"/>
      <c r="O3" s="113"/>
      <c r="P3" s="306"/>
      <c r="Q3" s="338">
        <f>Q4+R4</f>
        <v>77.599999999999994</v>
      </c>
      <c r="R3" s="348"/>
      <c r="S3" s="235">
        <f>S4+T4</f>
        <v>51.31</v>
      </c>
      <c r="T3" s="236"/>
      <c r="U3" s="317">
        <f>U4+V4</f>
        <v>50.89</v>
      </c>
      <c r="V3" s="257"/>
      <c r="W3" s="338">
        <f>W4+X4</f>
        <v>77.599999999999994</v>
      </c>
      <c r="X3" s="328"/>
    </row>
    <row r="4" spans="1:24" ht="19.5" x14ac:dyDescent="0.3">
      <c r="A4" s="297"/>
      <c r="B4" s="161">
        <v>40.53</v>
      </c>
      <c r="C4" s="162">
        <v>6.94</v>
      </c>
      <c r="D4" s="13">
        <v>44.03</v>
      </c>
      <c r="E4" s="14">
        <v>6.94</v>
      </c>
      <c r="F4" s="11">
        <v>44.03</v>
      </c>
      <c r="G4" s="12">
        <v>6.94</v>
      </c>
      <c r="H4" s="13">
        <v>44.03</v>
      </c>
      <c r="I4" s="15">
        <v>6.94</v>
      </c>
      <c r="J4" s="62">
        <v>64.58</v>
      </c>
      <c r="K4" s="59">
        <f>6.94+6.94</f>
        <v>13.88</v>
      </c>
      <c r="L4" s="35">
        <v>81.64</v>
      </c>
      <c r="M4" s="32">
        <v>6.94</v>
      </c>
      <c r="N4" s="108"/>
      <c r="O4" s="114"/>
      <c r="P4" s="306"/>
      <c r="Q4" s="49">
        <v>65.45</v>
      </c>
      <c r="R4" s="50">
        <f>4.05+4.05+4.05</f>
        <v>12.149999999999999</v>
      </c>
      <c r="S4" s="70">
        <v>43.21</v>
      </c>
      <c r="T4" s="75">
        <f>4.05+4.05</f>
        <v>8.1</v>
      </c>
      <c r="U4" s="74">
        <v>42.79</v>
      </c>
      <c r="V4" s="71">
        <f>4.05+4.05</f>
        <v>8.1</v>
      </c>
      <c r="W4" s="49">
        <v>65.45</v>
      </c>
      <c r="X4" s="53">
        <f>4.05+4.05+4.05</f>
        <v>12.149999999999999</v>
      </c>
    </row>
    <row r="5" spans="1:24" ht="15.75" x14ac:dyDescent="0.25">
      <c r="A5" s="297"/>
      <c r="B5" s="715">
        <v>55000</v>
      </c>
      <c r="C5" s="716"/>
      <c r="D5" s="302">
        <v>60000</v>
      </c>
      <c r="E5" s="303"/>
      <c r="F5" s="302">
        <v>60000</v>
      </c>
      <c r="G5" s="303"/>
      <c r="H5" s="302">
        <v>60000</v>
      </c>
      <c r="I5" s="303"/>
      <c r="J5" s="288"/>
      <c r="K5" s="289"/>
      <c r="L5" s="294"/>
      <c r="M5" s="295"/>
      <c r="N5" s="115"/>
      <c r="O5" s="113"/>
      <c r="P5" s="306"/>
      <c r="Q5" s="288"/>
      <c r="R5" s="289"/>
      <c r="S5" s="315"/>
      <c r="T5" s="316"/>
      <c r="U5" s="315"/>
      <c r="V5" s="316"/>
      <c r="W5" s="288"/>
      <c r="X5" s="289"/>
    </row>
    <row r="6" spans="1:24" ht="20.25" thickBot="1" x14ac:dyDescent="0.3">
      <c r="A6" s="299"/>
      <c r="B6" s="717">
        <f>B3*B5</f>
        <v>2610850</v>
      </c>
      <c r="C6" s="718"/>
      <c r="D6" s="216">
        <f>D3*D5</f>
        <v>3058200</v>
      </c>
      <c r="E6" s="217"/>
      <c r="F6" s="216">
        <f>F3*F5</f>
        <v>3058200</v>
      </c>
      <c r="G6" s="217"/>
      <c r="H6" s="216">
        <f>H3*H5</f>
        <v>3058200</v>
      </c>
      <c r="I6" s="217"/>
      <c r="J6" s="290"/>
      <c r="K6" s="291"/>
      <c r="L6" s="187"/>
      <c r="M6" s="188"/>
      <c r="N6" s="90"/>
      <c r="O6" s="113"/>
      <c r="P6" s="340"/>
      <c r="Q6" s="290"/>
      <c r="R6" s="325"/>
      <c r="S6" s="237"/>
      <c r="T6" s="321"/>
      <c r="U6" s="237"/>
      <c r="V6" s="321"/>
      <c r="W6" s="290"/>
      <c r="X6" s="291"/>
    </row>
    <row r="7" spans="1:24" s="134" customFormat="1" ht="23.25" x14ac:dyDescent="0.35">
      <c r="A7" s="296" t="s">
        <v>2</v>
      </c>
      <c r="B7" s="173">
        <v>25</v>
      </c>
      <c r="C7" s="174"/>
      <c r="D7" s="211">
        <v>26</v>
      </c>
      <c r="E7" s="211"/>
      <c r="F7" s="244">
        <v>27</v>
      </c>
      <c r="G7" s="365"/>
      <c r="H7" s="211">
        <v>28</v>
      </c>
      <c r="I7" s="211"/>
      <c r="J7" s="212">
        <v>29</v>
      </c>
      <c r="K7" s="213"/>
      <c r="L7" s="320">
        <v>30</v>
      </c>
      <c r="M7" s="301"/>
      <c r="N7" s="132"/>
      <c r="O7" s="139"/>
      <c r="P7" s="324" t="s">
        <v>2</v>
      </c>
      <c r="Q7" s="182">
        <v>18</v>
      </c>
      <c r="R7" s="182"/>
      <c r="S7" s="212">
        <v>19</v>
      </c>
      <c r="T7" s="213"/>
      <c r="U7" s="314">
        <v>20</v>
      </c>
      <c r="V7" s="314"/>
      <c r="W7" s="304">
        <v>21</v>
      </c>
      <c r="X7" s="305"/>
    </row>
    <row r="8" spans="1:24" ht="19.5" x14ac:dyDescent="0.3">
      <c r="A8" s="297"/>
      <c r="B8" s="177">
        <f>B9+C9</f>
        <v>49.29</v>
      </c>
      <c r="C8" s="178"/>
      <c r="D8" s="229">
        <f>D9+E9</f>
        <v>52.81</v>
      </c>
      <c r="E8" s="195"/>
      <c r="F8" s="344">
        <f>F9+G9</f>
        <v>52.81</v>
      </c>
      <c r="G8" s="345"/>
      <c r="H8" s="229">
        <f>H9+I9</f>
        <v>52.81</v>
      </c>
      <c r="I8" s="195"/>
      <c r="J8" s="198">
        <f>J9+K9</f>
        <v>90.64</v>
      </c>
      <c r="K8" s="199"/>
      <c r="L8" s="327">
        <f>L9+M9</f>
        <v>90.51</v>
      </c>
      <c r="M8" s="328"/>
      <c r="N8" s="85"/>
      <c r="O8" s="113"/>
      <c r="P8" s="306"/>
      <c r="Q8" s="346">
        <f>Q9+R9</f>
        <v>78.38</v>
      </c>
      <c r="R8" s="246"/>
      <c r="S8" s="198">
        <f>S9+T9</f>
        <v>51.93</v>
      </c>
      <c r="T8" s="199"/>
      <c r="U8" s="317">
        <f>U9+V9</f>
        <v>51.51</v>
      </c>
      <c r="V8" s="257"/>
      <c r="W8" s="338">
        <f>W9+X9</f>
        <v>78.38</v>
      </c>
      <c r="X8" s="328"/>
    </row>
    <row r="9" spans="1:24" ht="19.5" x14ac:dyDescent="0.3">
      <c r="A9" s="297"/>
      <c r="B9" s="16">
        <v>44.91</v>
      </c>
      <c r="C9" s="17">
        <v>4.38</v>
      </c>
      <c r="D9" s="13">
        <v>48.43</v>
      </c>
      <c r="E9" s="14">
        <v>4.38</v>
      </c>
      <c r="F9" s="18">
        <v>48.43</v>
      </c>
      <c r="G9" s="95">
        <v>4.38</v>
      </c>
      <c r="H9" s="13">
        <v>48.43</v>
      </c>
      <c r="I9" s="15">
        <v>4.38</v>
      </c>
      <c r="J9" s="30">
        <v>78.64</v>
      </c>
      <c r="K9" s="32">
        <v>12</v>
      </c>
      <c r="L9" s="58">
        <v>86.39</v>
      </c>
      <c r="M9" s="59">
        <v>4.12</v>
      </c>
      <c r="N9" s="108"/>
      <c r="O9" s="114"/>
      <c r="P9" s="306"/>
      <c r="Q9" s="98">
        <v>70.099999999999994</v>
      </c>
      <c r="R9" s="97">
        <f>4.14+4.14</f>
        <v>8.2799999999999994</v>
      </c>
      <c r="S9" s="38">
        <v>47.79</v>
      </c>
      <c r="T9" s="39">
        <v>4.1399999999999997</v>
      </c>
      <c r="U9" s="74">
        <v>47.37</v>
      </c>
      <c r="V9" s="71">
        <v>4.1399999999999997</v>
      </c>
      <c r="W9" s="49">
        <v>70.099999999999994</v>
      </c>
      <c r="X9" s="53">
        <f>4.14+4.14</f>
        <v>8.2799999999999994</v>
      </c>
    </row>
    <row r="10" spans="1:24" ht="15.75" x14ac:dyDescent="0.25">
      <c r="A10" s="297"/>
      <c r="B10" s="302">
        <v>55000</v>
      </c>
      <c r="C10" s="303"/>
      <c r="D10" s="302">
        <v>60000</v>
      </c>
      <c r="E10" s="303"/>
      <c r="F10" s="312">
        <v>60000</v>
      </c>
      <c r="G10" s="345"/>
      <c r="H10" s="302">
        <v>60000</v>
      </c>
      <c r="I10" s="303"/>
      <c r="J10" s="294"/>
      <c r="K10" s="295"/>
      <c r="L10" s="288"/>
      <c r="M10" s="289"/>
      <c r="N10" s="115"/>
      <c r="O10" s="113"/>
      <c r="P10" s="306"/>
      <c r="Q10" s="312">
        <v>55000</v>
      </c>
      <c r="R10" s="313"/>
      <c r="S10" s="294"/>
      <c r="T10" s="295"/>
      <c r="U10" s="315"/>
      <c r="V10" s="316"/>
      <c r="W10" s="288"/>
      <c r="X10" s="289"/>
    </row>
    <row r="11" spans="1:24" ht="20.25" thickBot="1" x14ac:dyDescent="0.3">
      <c r="A11" s="299"/>
      <c r="B11" s="216">
        <f>B8*B10</f>
        <v>2710950</v>
      </c>
      <c r="C11" s="217"/>
      <c r="D11" s="216">
        <f>D8*D10</f>
        <v>3168600</v>
      </c>
      <c r="E11" s="217"/>
      <c r="F11" s="363">
        <f>F8*F10</f>
        <v>3168600</v>
      </c>
      <c r="G11" s="364"/>
      <c r="H11" s="216">
        <f>H8*H10</f>
        <v>3168600</v>
      </c>
      <c r="I11" s="217"/>
      <c r="J11" s="187"/>
      <c r="K11" s="188"/>
      <c r="L11" s="290"/>
      <c r="M11" s="291"/>
      <c r="N11" s="90"/>
      <c r="O11" s="113"/>
      <c r="P11" s="340"/>
      <c r="Q11" s="247">
        <f>Q8*Q10</f>
        <v>4310900</v>
      </c>
      <c r="R11" s="248"/>
      <c r="S11" s="187"/>
      <c r="T11" s="218"/>
      <c r="U11" s="237">
        <f>U8*U10</f>
        <v>0</v>
      </c>
      <c r="V11" s="321"/>
      <c r="W11" s="290"/>
      <c r="X11" s="291"/>
    </row>
    <row r="12" spans="1:24" s="134" customFormat="1" ht="23.25" x14ac:dyDescent="0.35">
      <c r="A12" s="296" t="s">
        <v>3</v>
      </c>
      <c r="B12" s="372">
        <v>19</v>
      </c>
      <c r="C12" s="373"/>
      <c r="D12" s="200">
        <v>20</v>
      </c>
      <c r="E12" s="200"/>
      <c r="F12" s="190">
        <v>21</v>
      </c>
      <c r="G12" s="191"/>
      <c r="H12" s="210">
        <v>22</v>
      </c>
      <c r="I12" s="210"/>
      <c r="J12" s="304">
        <v>23</v>
      </c>
      <c r="K12" s="305"/>
      <c r="L12" s="341">
        <v>24</v>
      </c>
      <c r="M12" s="305"/>
      <c r="N12" s="132"/>
      <c r="O12" s="139"/>
      <c r="P12" s="324" t="s">
        <v>3</v>
      </c>
      <c r="Q12" s="240">
        <v>14</v>
      </c>
      <c r="R12" s="280"/>
      <c r="S12" s="240">
        <v>15</v>
      </c>
      <c r="T12" s="241"/>
      <c r="U12" s="280">
        <v>16</v>
      </c>
      <c r="V12" s="280"/>
      <c r="W12" s="209">
        <v>17</v>
      </c>
      <c r="X12" s="233"/>
    </row>
    <row r="13" spans="1:24" ht="19.5" x14ac:dyDescent="0.3">
      <c r="A13" s="297"/>
      <c r="B13" s="370">
        <f>B14+C14</f>
        <v>49.29</v>
      </c>
      <c r="C13" s="371"/>
      <c r="D13" s="229">
        <f>D14+E14</f>
        <v>52.81</v>
      </c>
      <c r="E13" s="195"/>
      <c r="F13" s="194">
        <f>F14+G14</f>
        <v>52.81</v>
      </c>
      <c r="G13" s="208"/>
      <c r="H13" s="249">
        <f>H14+I14</f>
        <v>52.81</v>
      </c>
      <c r="I13" s="205"/>
      <c r="J13" s="338">
        <f>J14+K14</f>
        <v>90.64</v>
      </c>
      <c r="K13" s="328"/>
      <c r="L13" s="327">
        <f>L14+M14</f>
        <v>90.51</v>
      </c>
      <c r="M13" s="328"/>
      <c r="N13" s="85"/>
      <c r="O13" s="113"/>
      <c r="P13" s="306"/>
      <c r="Q13" s="342">
        <f>Q14+R14</f>
        <v>78.38</v>
      </c>
      <c r="R13" s="283"/>
      <c r="S13" s="235">
        <f>S14+T14</f>
        <v>51.93</v>
      </c>
      <c r="T13" s="236"/>
      <c r="U13" s="317">
        <f>U14+V14</f>
        <v>51.51</v>
      </c>
      <c r="V13" s="257"/>
      <c r="W13" s="198">
        <f>W14+X14</f>
        <v>78.38</v>
      </c>
      <c r="X13" s="199"/>
    </row>
    <row r="14" spans="1:24" ht="19.5" x14ac:dyDescent="0.3">
      <c r="A14" s="297"/>
      <c r="B14" s="63">
        <v>44.91</v>
      </c>
      <c r="C14" s="64">
        <v>4.38</v>
      </c>
      <c r="D14" s="13">
        <v>48.43</v>
      </c>
      <c r="E14" s="14">
        <v>4.38</v>
      </c>
      <c r="F14" s="11">
        <v>48.43</v>
      </c>
      <c r="G14" s="12">
        <v>4.38</v>
      </c>
      <c r="H14" s="35">
        <v>48.43</v>
      </c>
      <c r="I14" s="33">
        <v>4.38</v>
      </c>
      <c r="J14" s="62">
        <v>78.64</v>
      </c>
      <c r="K14" s="59">
        <v>12</v>
      </c>
      <c r="L14" s="58">
        <v>86.39</v>
      </c>
      <c r="M14" s="59">
        <v>4.12</v>
      </c>
      <c r="N14" s="108"/>
      <c r="O14" s="114"/>
      <c r="P14" s="306"/>
      <c r="Q14" s="76">
        <v>70.099999999999994</v>
      </c>
      <c r="R14" s="67">
        <f>4.14+4.14</f>
        <v>8.2799999999999994</v>
      </c>
      <c r="S14" s="70">
        <v>47.79</v>
      </c>
      <c r="T14" s="75">
        <v>4.1399999999999997</v>
      </c>
      <c r="U14" s="74">
        <v>47.37</v>
      </c>
      <c r="V14" s="71">
        <v>4.1399999999999997</v>
      </c>
      <c r="W14" s="38">
        <v>70.099999999999994</v>
      </c>
      <c r="X14" s="41">
        <f>4.14+4.14</f>
        <v>8.2799999999999994</v>
      </c>
    </row>
    <row r="15" spans="1:24" ht="15.75" x14ac:dyDescent="0.25">
      <c r="A15" s="297"/>
      <c r="B15" s="368">
        <v>55000</v>
      </c>
      <c r="C15" s="369"/>
      <c r="D15" s="302">
        <v>60000</v>
      </c>
      <c r="E15" s="303"/>
      <c r="F15" s="302">
        <v>60000</v>
      </c>
      <c r="G15" s="303"/>
      <c r="H15" s="294"/>
      <c r="I15" s="295"/>
      <c r="J15" s="288"/>
      <c r="K15" s="289"/>
      <c r="L15" s="288"/>
      <c r="M15" s="289"/>
      <c r="N15" s="115"/>
      <c r="O15" s="113"/>
      <c r="P15" s="306"/>
      <c r="Q15" s="315"/>
      <c r="R15" s="316"/>
      <c r="S15" s="315"/>
      <c r="T15" s="316"/>
      <c r="U15" s="315"/>
      <c r="V15" s="316"/>
      <c r="W15" s="294"/>
      <c r="X15" s="295"/>
    </row>
    <row r="16" spans="1:24" ht="20.25" thickBot="1" x14ac:dyDescent="0.3">
      <c r="A16" s="299"/>
      <c r="B16" s="366">
        <f>B13*B15</f>
        <v>2710950</v>
      </c>
      <c r="C16" s="367"/>
      <c r="D16" s="216">
        <f>D13*D15</f>
        <v>3168600</v>
      </c>
      <c r="E16" s="217"/>
      <c r="F16" s="216">
        <f>F13*F15</f>
        <v>3168600</v>
      </c>
      <c r="G16" s="217"/>
      <c r="H16" s="187"/>
      <c r="I16" s="188"/>
      <c r="J16" s="290"/>
      <c r="K16" s="291"/>
      <c r="L16" s="290"/>
      <c r="M16" s="291"/>
      <c r="N16" s="90"/>
      <c r="O16" s="113"/>
      <c r="P16" s="340"/>
      <c r="Q16" s="237"/>
      <c r="R16" s="321"/>
      <c r="S16" s="237"/>
      <c r="T16" s="321"/>
      <c r="U16" s="237"/>
      <c r="V16" s="321"/>
      <c r="W16" s="187"/>
      <c r="X16" s="188"/>
    </row>
    <row r="17" spans="1:24" s="134" customFormat="1" ht="23.25" x14ac:dyDescent="0.35">
      <c r="A17" s="296" t="s">
        <v>4</v>
      </c>
      <c r="B17" s="300">
        <v>13</v>
      </c>
      <c r="C17" s="301"/>
      <c r="D17" s="211">
        <v>14</v>
      </c>
      <c r="E17" s="211"/>
      <c r="F17" s="212">
        <v>15</v>
      </c>
      <c r="G17" s="213"/>
      <c r="H17" s="211">
        <v>16</v>
      </c>
      <c r="I17" s="211"/>
      <c r="J17" s="300">
        <v>17</v>
      </c>
      <c r="K17" s="301"/>
      <c r="L17" s="320">
        <v>18</v>
      </c>
      <c r="M17" s="301"/>
      <c r="N17" s="132"/>
      <c r="O17" s="139"/>
      <c r="P17" s="324" t="s">
        <v>4</v>
      </c>
      <c r="Q17" s="343">
        <v>10</v>
      </c>
      <c r="R17" s="343"/>
      <c r="S17" s="310">
        <v>11</v>
      </c>
      <c r="T17" s="311"/>
      <c r="U17" s="326">
        <v>12</v>
      </c>
      <c r="V17" s="326"/>
      <c r="W17" s="304">
        <v>13</v>
      </c>
      <c r="X17" s="305"/>
    </row>
    <row r="18" spans="1:24" ht="19.5" x14ac:dyDescent="0.3">
      <c r="A18" s="297"/>
      <c r="B18" s="292">
        <f>B19+C19</f>
        <v>49.29</v>
      </c>
      <c r="C18" s="293"/>
      <c r="D18" s="229">
        <f>D19+E19</f>
        <v>52.81</v>
      </c>
      <c r="E18" s="195"/>
      <c r="F18" s="198">
        <f>F19+G19</f>
        <v>52.81</v>
      </c>
      <c r="G18" s="199"/>
      <c r="H18" s="229">
        <f>H19+I19</f>
        <v>52.81</v>
      </c>
      <c r="I18" s="195"/>
      <c r="J18" s="338">
        <f>J19+K19</f>
        <v>90.64</v>
      </c>
      <c r="K18" s="328"/>
      <c r="L18" s="327">
        <f>L19+M19</f>
        <v>90.51</v>
      </c>
      <c r="M18" s="328"/>
      <c r="N18" s="85"/>
      <c r="O18" s="113"/>
      <c r="P18" s="306"/>
      <c r="Q18" s="342">
        <f>Q19+R19</f>
        <v>78.38</v>
      </c>
      <c r="R18" s="283"/>
      <c r="S18" s="235">
        <f>S19+T19</f>
        <v>51.93</v>
      </c>
      <c r="T18" s="236"/>
      <c r="U18" s="249">
        <f>U19+V19</f>
        <v>51.51</v>
      </c>
      <c r="V18" s="205"/>
      <c r="W18" s="338">
        <f>W19+X19</f>
        <v>78.38</v>
      </c>
      <c r="X18" s="328"/>
    </row>
    <row r="19" spans="1:24" ht="19.5" x14ac:dyDescent="0.3">
      <c r="A19" s="297"/>
      <c r="B19" s="60">
        <v>44.91</v>
      </c>
      <c r="C19" s="61">
        <v>4.38</v>
      </c>
      <c r="D19" s="13">
        <v>48.43</v>
      </c>
      <c r="E19" s="14">
        <v>4.38</v>
      </c>
      <c r="F19" s="30">
        <v>48.43</v>
      </c>
      <c r="G19" s="32">
        <v>4.38</v>
      </c>
      <c r="H19" s="13">
        <v>48.43</v>
      </c>
      <c r="I19" s="15">
        <v>4.38</v>
      </c>
      <c r="J19" s="62">
        <v>78.64</v>
      </c>
      <c r="K19" s="59">
        <v>12</v>
      </c>
      <c r="L19" s="58">
        <v>86.39</v>
      </c>
      <c r="M19" s="59">
        <v>4.12</v>
      </c>
      <c r="N19" s="108"/>
      <c r="O19" s="114"/>
      <c r="P19" s="306"/>
      <c r="Q19" s="76">
        <v>70.099999999999994</v>
      </c>
      <c r="R19" s="67">
        <f>4.14+4.14</f>
        <v>8.2799999999999994</v>
      </c>
      <c r="S19" s="70">
        <v>47.79</v>
      </c>
      <c r="T19" s="75">
        <v>4.1399999999999997</v>
      </c>
      <c r="U19" s="40">
        <v>47.37</v>
      </c>
      <c r="V19" s="34">
        <v>4.1399999999999997</v>
      </c>
      <c r="W19" s="49">
        <v>70.099999999999994</v>
      </c>
      <c r="X19" s="53">
        <f>4.14+4.14</f>
        <v>8.2799999999999994</v>
      </c>
    </row>
    <row r="20" spans="1:24" ht="15.75" x14ac:dyDescent="0.25">
      <c r="A20" s="297"/>
      <c r="B20" s="288"/>
      <c r="C20" s="289"/>
      <c r="D20" s="302">
        <v>60000</v>
      </c>
      <c r="E20" s="303"/>
      <c r="F20" s="294"/>
      <c r="G20" s="295"/>
      <c r="H20" s="302">
        <v>60000</v>
      </c>
      <c r="I20" s="303"/>
      <c r="J20" s="288"/>
      <c r="K20" s="289"/>
      <c r="L20" s="288"/>
      <c r="M20" s="289"/>
      <c r="N20" s="115"/>
      <c r="O20" s="113"/>
      <c r="P20" s="306"/>
      <c r="Q20" s="315"/>
      <c r="R20" s="316"/>
      <c r="S20" s="315"/>
      <c r="T20" s="316"/>
      <c r="U20" s="294"/>
      <c r="V20" s="295"/>
      <c r="W20" s="288"/>
      <c r="X20" s="289"/>
    </row>
    <row r="21" spans="1:24" ht="20.25" thickBot="1" x14ac:dyDescent="0.3">
      <c r="A21" s="299"/>
      <c r="B21" s="290"/>
      <c r="C21" s="291"/>
      <c r="D21" s="216">
        <f>D18*D20</f>
        <v>3168600</v>
      </c>
      <c r="E21" s="217"/>
      <c r="F21" s="187"/>
      <c r="G21" s="188"/>
      <c r="H21" s="216">
        <f>H18*H20</f>
        <v>3168600</v>
      </c>
      <c r="I21" s="217"/>
      <c r="J21" s="290"/>
      <c r="K21" s="291"/>
      <c r="L21" s="290"/>
      <c r="M21" s="291"/>
      <c r="N21" s="90"/>
      <c r="O21" s="113"/>
      <c r="P21" s="340"/>
      <c r="Q21" s="237"/>
      <c r="R21" s="321"/>
      <c r="S21" s="237"/>
      <c r="T21" s="321"/>
      <c r="U21" s="187"/>
      <c r="V21" s="218"/>
      <c r="W21" s="290"/>
      <c r="X21" s="291"/>
    </row>
    <row r="22" spans="1:24" s="134" customFormat="1" ht="23.25" x14ac:dyDescent="0.35">
      <c r="A22" s="296" t="s">
        <v>6</v>
      </c>
      <c r="B22" s="304">
        <v>7</v>
      </c>
      <c r="C22" s="305"/>
      <c r="D22" s="210">
        <v>8</v>
      </c>
      <c r="E22" s="210"/>
      <c r="F22" s="190">
        <v>9</v>
      </c>
      <c r="G22" s="191"/>
      <c r="H22" s="200">
        <v>10</v>
      </c>
      <c r="I22" s="200"/>
      <c r="J22" s="374">
        <v>11</v>
      </c>
      <c r="K22" s="375"/>
      <c r="L22" s="341">
        <v>12</v>
      </c>
      <c r="M22" s="305"/>
      <c r="N22" s="132"/>
      <c r="O22" s="139"/>
      <c r="P22" s="324" t="s">
        <v>6</v>
      </c>
      <c r="Q22" s="304">
        <v>6</v>
      </c>
      <c r="R22" s="341"/>
      <c r="S22" s="209">
        <v>7</v>
      </c>
      <c r="T22" s="233"/>
      <c r="U22" s="280">
        <v>8</v>
      </c>
      <c r="V22" s="280"/>
      <c r="W22" s="304">
        <v>9</v>
      </c>
      <c r="X22" s="305"/>
    </row>
    <row r="23" spans="1:24" ht="19.5" x14ac:dyDescent="0.3">
      <c r="A23" s="297"/>
      <c r="B23" s="292">
        <f>B24+C24</f>
        <v>49.29</v>
      </c>
      <c r="C23" s="293"/>
      <c r="D23" s="249">
        <f>D24+E24</f>
        <v>52.81</v>
      </c>
      <c r="E23" s="205"/>
      <c r="F23" s="194">
        <f>F24+G24</f>
        <v>52.81</v>
      </c>
      <c r="G23" s="208"/>
      <c r="H23" s="229">
        <f>H24+I24</f>
        <v>52.81</v>
      </c>
      <c r="I23" s="195"/>
      <c r="J23" s="175">
        <f>J24+K24</f>
        <v>90.64</v>
      </c>
      <c r="K23" s="253"/>
      <c r="L23" s="327">
        <f>L24+M24</f>
        <v>90.51</v>
      </c>
      <c r="M23" s="328"/>
      <c r="N23" s="85"/>
      <c r="O23" s="113"/>
      <c r="P23" s="306"/>
      <c r="Q23" s="322">
        <f>Q24+R24</f>
        <v>78.38</v>
      </c>
      <c r="R23" s="323"/>
      <c r="S23" s="198">
        <f>S24+T24</f>
        <v>51.93</v>
      </c>
      <c r="T23" s="199"/>
      <c r="U23" s="317">
        <f>U24+V24</f>
        <v>51.51</v>
      </c>
      <c r="V23" s="257"/>
      <c r="W23" s="338">
        <f>W24+X24</f>
        <v>78.38</v>
      </c>
      <c r="X23" s="328"/>
    </row>
    <row r="24" spans="1:24" ht="19.5" x14ac:dyDescent="0.3">
      <c r="A24" s="297"/>
      <c r="B24" s="60">
        <v>44.91</v>
      </c>
      <c r="C24" s="61">
        <v>4.38</v>
      </c>
      <c r="D24" s="35">
        <v>48.43</v>
      </c>
      <c r="E24" s="31">
        <v>4.38</v>
      </c>
      <c r="F24" s="11">
        <v>48.43</v>
      </c>
      <c r="G24" s="12">
        <v>4.38</v>
      </c>
      <c r="H24" s="13">
        <v>48.43</v>
      </c>
      <c r="I24" s="15">
        <v>4.38</v>
      </c>
      <c r="J24" s="18">
        <v>78.64</v>
      </c>
      <c r="K24" s="95">
        <v>12</v>
      </c>
      <c r="L24" s="58">
        <v>86.39</v>
      </c>
      <c r="M24" s="59">
        <v>4.12</v>
      </c>
      <c r="N24" s="108"/>
      <c r="O24" s="114"/>
      <c r="P24" s="306"/>
      <c r="Q24" s="54">
        <v>70.099999999999994</v>
      </c>
      <c r="R24" s="55">
        <f>4.14+4.14</f>
        <v>8.2799999999999994</v>
      </c>
      <c r="S24" s="38">
        <v>47.79</v>
      </c>
      <c r="T24" s="39">
        <v>4.1399999999999997</v>
      </c>
      <c r="U24" s="74">
        <v>47.37</v>
      </c>
      <c r="V24" s="71">
        <v>4.1399999999999997</v>
      </c>
      <c r="W24" s="49">
        <v>70.099999999999994</v>
      </c>
      <c r="X24" s="53">
        <f>4.14+4.14</f>
        <v>8.2799999999999994</v>
      </c>
    </row>
    <row r="25" spans="1:24" ht="15.75" x14ac:dyDescent="0.25">
      <c r="A25" s="297"/>
      <c r="B25" s="288"/>
      <c r="C25" s="289"/>
      <c r="D25" s="294"/>
      <c r="E25" s="295"/>
      <c r="F25" s="302">
        <v>60000</v>
      </c>
      <c r="G25" s="303"/>
      <c r="H25" s="302">
        <v>60000</v>
      </c>
      <c r="I25" s="303"/>
      <c r="J25" s="312">
        <v>60000</v>
      </c>
      <c r="K25" s="313"/>
      <c r="L25" s="288"/>
      <c r="M25" s="289"/>
      <c r="N25" s="115"/>
      <c r="O25" s="113"/>
      <c r="P25" s="306"/>
      <c r="Q25" s="288"/>
      <c r="R25" s="289"/>
      <c r="S25" s="294"/>
      <c r="T25" s="295"/>
      <c r="U25" s="315"/>
      <c r="V25" s="316"/>
      <c r="W25" s="288"/>
      <c r="X25" s="289"/>
    </row>
    <row r="26" spans="1:24" ht="21" customHeight="1" thickBot="1" x14ac:dyDescent="0.3">
      <c r="A26" s="299"/>
      <c r="B26" s="290"/>
      <c r="C26" s="291"/>
      <c r="D26" s="187"/>
      <c r="E26" s="188"/>
      <c r="F26" s="216">
        <f>F23*F25</f>
        <v>3168600</v>
      </c>
      <c r="G26" s="217"/>
      <c r="H26" s="216">
        <f>H23*H25</f>
        <v>3168600</v>
      </c>
      <c r="I26" s="217"/>
      <c r="J26" s="247">
        <f>J23*J25</f>
        <v>5438400</v>
      </c>
      <c r="K26" s="286"/>
      <c r="L26" s="290"/>
      <c r="M26" s="291"/>
      <c r="N26" s="90"/>
      <c r="O26" s="116"/>
      <c r="P26" s="340"/>
      <c r="Q26" s="290"/>
      <c r="R26" s="325"/>
      <c r="S26" s="187"/>
      <c r="T26" s="218"/>
      <c r="U26" s="237"/>
      <c r="V26" s="321"/>
      <c r="W26" s="290"/>
      <c r="X26" s="291"/>
    </row>
    <row r="27" spans="1:24" s="134" customFormat="1" ht="22.9" customHeight="1" x14ac:dyDescent="0.35">
      <c r="A27" s="296" t="s">
        <v>5</v>
      </c>
      <c r="B27" s="212">
        <v>1</v>
      </c>
      <c r="C27" s="213"/>
      <c r="D27" s="211">
        <v>2</v>
      </c>
      <c r="E27" s="211"/>
      <c r="F27" s="173">
        <v>3</v>
      </c>
      <c r="G27" s="174"/>
      <c r="H27" s="314">
        <v>4</v>
      </c>
      <c r="I27" s="314"/>
      <c r="J27" s="318">
        <v>5</v>
      </c>
      <c r="K27" s="319"/>
      <c r="L27" s="320">
        <v>6</v>
      </c>
      <c r="M27" s="301"/>
      <c r="N27" s="132"/>
      <c r="O27" s="139"/>
      <c r="P27" s="324" t="s">
        <v>5</v>
      </c>
      <c r="Q27" s="326">
        <v>2</v>
      </c>
      <c r="R27" s="326"/>
      <c r="S27" s="310">
        <v>3</v>
      </c>
      <c r="T27" s="311"/>
      <c r="U27" s="314">
        <v>4</v>
      </c>
      <c r="V27" s="314"/>
      <c r="W27" s="304">
        <v>5</v>
      </c>
      <c r="X27" s="305"/>
    </row>
    <row r="28" spans="1:24" ht="19.5" x14ac:dyDescent="0.3">
      <c r="A28" s="297"/>
      <c r="B28" s="192">
        <f>B29+C29</f>
        <v>49.29</v>
      </c>
      <c r="C28" s="193"/>
      <c r="D28" s="229">
        <f>D29+E29</f>
        <v>52.81</v>
      </c>
      <c r="E28" s="195"/>
      <c r="F28" s="194">
        <f>F29+G29</f>
        <v>52.81</v>
      </c>
      <c r="G28" s="208"/>
      <c r="H28" s="317">
        <f>H29+I29</f>
        <v>52.81</v>
      </c>
      <c r="I28" s="257"/>
      <c r="J28" s="175">
        <f>J29+K29</f>
        <v>90.64</v>
      </c>
      <c r="K28" s="253"/>
      <c r="L28" s="327">
        <f>L29+M29</f>
        <v>90.51</v>
      </c>
      <c r="M28" s="328"/>
      <c r="N28" s="85"/>
      <c r="O28" s="113"/>
      <c r="P28" s="306"/>
      <c r="Q28" s="309">
        <f>Q29+R29</f>
        <v>78.38</v>
      </c>
      <c r="R28" s="234"/>
      <c r="S28" s="235">
        <f>S29+T29</f>
        <v>51.93</v>
      </c>
      <c r="T28" s="236"/>
      <c r="U28" s="317">
        <f>U29+V29</f>
        <v>51.51</v>
      </c>
      <c r="V28" s="257"/>
      <c r="W28" s="338">
        <f>W29+X29</f>
        <v>78.38</v>
      </c>
      <c r="X28" s="328"/>
    </row>
    <row r="29" spans="1:24" ht="19.5" x14ac:dyDescent="0.3">
      <c r="A29" s="297"/>
      <c r="B29" s="28">
        <v>44.91</v>
      </c>
      <c r="C29" s="29">
        <v>4.38</v>
      </c>
      <c r="D29" s="13">
        <v>48.43</v>
      </c>
      <c r="E29" s="14">
        <v>4.38</v>
      </c>
      <c r="F29" s="11">
        <v>48.43</v>
      </c>
      <c r="G29" s="12">
        <v>4.38</v>
      </c>
      <c r="H29" s="77">
        <v>48.43</v>
      </c>
      <c r="I29" s="78">
        <v>4.38</v>
      </c>
      <c r="J29" s="18">
        <v>78.64</v>
      </c>
      <c r="K29" s="95">
        <v>12</v>
      </c>
      <c r="L29" s="58">
        <v>86.39</v>
      </c>
      <c r="M29" s="59">
        <v>4.12</v>
      </c>
      <c r="N29" s="108"/>
      <c r="O29" s="114"/>
      <c r="P29" s="306"/>
      <c r="Q29" s="36">
        <v>70.099999999999994</v>
      </c>
      <c r="R29" s="37">
        <f>4.14+4.14</f>
        <v>8.2799999999999994</v>
      </c>
      <c r="S29" s="70">
        <v>47.79</v>
      </c>
      <c r="T29" s="75">
        <v>4.1399999999999997</v>
      </c>
      <c r="U29" s="74">
        <v>47.37</v>
      </c>
      <c r="V29" s="71">
        <v>4.1399999999999997</v>
      </c>
      <c r="W29" s="49">
        <v>70.099999999999994</v>
      </c>
      <c r="X29" s="53">
        <f>4.14+4.14</f>
        <v>8.2799999999999994</v>
      </c>
    </row>
    <row r="30" spans="1:24" ht="15.75" x14ac:dyDescent="0.25">
      <c r="A30" s="297"/>
      <c r="B30" s="294"/>
      <c r="C30" s="295"/>
      <c r="D30" s="302">
        <v>60000</v>
      </c>
      <c r="E30" s="303"/>
      <c r="F30" s="302">
        <v>60000</v>
      </c>
      <c r="G30" s="303"/>
      <c r="H30" s="315"/>
      <c r="I30" s="316"/>
      <c r="J30" s="312">
        <v>60000</v>
      </c>
      <c r="K30" s="313"/>
      <c r="L30" s="288"/>
      <c r="M30" s="289"/>
      <c r="N30" s="115"/>
      <c r="O30" s="113"/>
      <c r="P30" s="306"/>
      <c r="Q30" s="294"/>
      <c r="R30" s="295"/>
      <c r="S30" s="315"/>
      <c r="T30" s="316"/>
      <c r="U30" s="315"/>
      <c r="V30" s="316"/>
      <c r="W30" s="288"/>
      <c r="X30" s="289"/>
    </row>
    <row r="31" spans="1:24" ht="20.25" thickBot="1" x14ac:dyDescent="0.3">
      <c r="A31" s="298"/>
      <c r="B31" s="187"/>
      <c r="C31" s="188"/>
      <c r="D31" s="216">
        <f>D28*D30</f>
        <v>3168600</v>
      </c>
      <c r="E31" s="217"/>
      <c r="F31" s="216">
        <f>F28*F30</f>
        <v>3168600</v>
      </c>
      <c r="G31" s="217"/>
      <c r="H31" s="237">
        <f>H28*H30</f>
        <v>0</v>
      </c>
      <c r="I31" s="238"/>
      <c r="J31" s="247">
        <f>J28*J30</f>
        <v>5438400</v>
      </c>
      <c r="K31" s="286"/>
      <c r="L31" s="290"/>
      <c r="M31" s="291"/>
      <c r="N31" s="90"/>
      <c r="O31" s="116"/>
      <c r="P31" s="307"/>
      <c r="Q31" s="187"/>
      <c r="R31" s="218"/>
      <c r="S31" s="237"/>
      <c r="T31" s="321"/>
      <c r="U31" s="237"/>
      <c r="V31" s="321"/>
      <c r="W31" s="290"/>
      <c r="X31" s="291"/>
    </row>
    <row r="32" spans="1:24" s="134" customFormat="1" ht="23.25" x14ac:dyDescent="0.3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8"/>
      <c r="P32" s="306" t="s">
        <v>7</v>
      </c>
      <c r="Q32" s="300">
        <v>1</v>
      </c>
      <c r="R32" s="301"/>
      <c r="S32" s="329"/>
      <c r="T32" s="330"/>
      <c r="U32" s="330"/>
      <c r="V32" s="330"/>
      <c r="W32" s="330"/>
      <c r="X32" s="339"/>
    </row>
    <row r="33" spans="1:24" ht="19.5" x14ac:dyDescent="0.3">
      <c r="A33" s="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08"/>
      <c r="M33" s="308"/>
      <c r="N33" s="94"/>
      <c r="O33" s="111"/>
      <c r="P33" s="306"/>
      <c r="Q33" s="292">
        <f>Q34+R34</f>
        <v>75.08</v>
      </c>
      <c r="R33" s="293"/>
      <c r="S33" s="335"/>
      <c r="T33" s="333"/>
      <c r="U33" s="333"/>
      <c r="V33" s="333"/>
      <c r="W33" s="333"/>
      <c r="X33" s="334"/>
    </row>
    <row r="34" spans="1:24" ht="19.5" x14ac:dyDescent="0.3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08"/>
      <c r="M34" s="308"/>
      <c r="N34" s="94"/>
      <c r="O34" s="111"/>
      <c r="P34" s="306"/>
      <c r="Q34" s="56">
        <v>70.94</v>
      </c>
      <c r="R34" s="57">
        <v>4.1399999999999997</v>
      </c>
      <c r="S34" s="22"/>
      <c r="T34" s="21"/>
      <c r="U34" s="20"/>
      <c r="V34" s="20"/>
      <c r="W34" s="20"/>
      <c r="X34" s="23"/>
    </row>
    <row r="35" spans="1:24" ht="20.25" thickBot="1" x14ac:dyDescent="0.35">
      <c r="B35" s="79"/>
      <c r="C35" s="79"/>
      <c r="D35" s="1"/>
      <c r="O35" s="111"/>
      <c r="P35" s="307"/>
      <c r="Q35" s="290"/>
      <c r="R35" s="325"/>
      <c r="S35" s="331"/>
      <c r="T35" s="332"/>
      <c r="U35" s="332"/>
      <c r="V35" s="332"/>
      <c r="W35" s="332"/>
      <c r="X35" s="337"/>
    </row>
    <row r="36" spans="1:24" x14ac:dyDescent="0.25">
      <c r="B36" s="80"/>
      <c r="C36" s="80"/>
      <c r="O36" s="11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B37" s="80"/>
      <c r="C37" s="80"/>
      <c r="O37" s="111"/>
      <c r="P37" s="1"/>
      <c r="Q37" s="1"/>
      <c r="R37" s="1"/>
      <c r="S37" s="1"/>
      <c r="T37" s="1"/>
      <c r="U37" s="1"/>
      <c r="V37" s="1"/>
      <c r="W37" s="336"/>
      <c r="X37" s="336"/>
    </row>
    <row r="38" spans="1:24" x14ac:dyDescent="0.25">
      <c r="W38" s="4"/>
      <c r="X38" s="4"/>
    </row>
  </sheetData>
  <mergeCells count="270">
    <mergeCell ref="F21:G21"/>
    <mergeCell ref="F20:G20"/>
    <mergeCell ref="L16:M16"/>
    <mergeCell ref="J17:K17"/>
    <mergeCell ref="H25:I25"/>
    <mergeCell ref="L20:M20"/>
    <mergeCell ref="L17:M17"/>
    <mergeCell ref="L18:M18"/>
    <mergeCell ref="L23:M23"/>
    <mergeCell ref="J20:K20"/>
    <mergeCell ref="J22:K22"/>
    <mergeCell ref="J18:K18"/>
    <mergeCell ref="H21:I21"/>
    <mergeCell ref="H22:I22"/>
    <mergeCell ref="J25:K25"/>
    <mergeCell ref="A12:A16"/>
    <mergeCell ref="B16:C16"/>
    <mergeCell ref="B15:C15"/>
    <mergeCell ref="B13:C13"/>
    <mergeCell ref="B12:C12"/>
    <mergeCell ref="H17:I17"/>
    <mergeCell ref="H13:I13"/>
    <mergeCell ref="F12:G12"/>
    <mergeCell ref="D13:E13"/>
    <mergeCell ref="F13:G13"/>
    <mergeCell ref="D15:E15"/>
    <mergeCell ref="F15:G15"/>
    <mergeCell ref="F16:G16"/>
    <mergeCell ref="A7:A11"/>
    <mergeCell ref="B8:C8"/>
    <mergeCell ref="B7:C7"/>
    <mergeCell ref="H11:I11"/>
    <mergeCell ref="F11:G11"/>
    <mergeCell ref="B11:C11"/>
    <mergeCell ref="B10:C10"/>
    <mergeCell ref="D11:E11"/>
    <mergeCell ref="D10:E10"/>
    <mergeCell ref="H7:I7"/>
    <mergeCell ref="F7:G7"/>
    <mergeCell ref="B6:C6"/>
    <mergeCell ref="F3:G3"/>
    <mergeCell ref="A1:M1"/>
    <mergeCell ref="H3:I3"/>
    <mergeCell ref="A2:A6"/>
    <mergeCell ref="B2:C2"/>
    <mergeCell ref="B5:C5"/>
    <mergeCell ref="B3:C3"/>
    <mergeCell ref="D3:E3"/>
    <mergeCell ref="J3:K3"/>
    <mergeCell ref="J6:K6"/>
    <mergeCell ref="D5:E5"/>
    <mergeCell ref="J5:K5"/>
    <mergeCell ref="H6:I6"/>
    <mergeCell ref="H5:I5"/>
    <mergeCell ref="F6:G6"/>
    <mergeCell ref="F2:G2"/>
    <mergeCell ref="L2:M2"/>
    <mergeCell ref="J2:K2"/>
    <mergeCell ref="L3:M3"/>
    <mergeCell ref="L5:M5"/>
    <mergeCell ref="D2:E2"/>
    <mergeCell ref="H2:I2"/>
    <mergeCell ref="D6:E6"/>
    <mergeCell ref="F5:G5"/>
    <mergeCell ref="Q7:R7"/>
    <mergeCell ref="L7:M7"/>
    <mergeCell ref="J7:K7"/>
    <mergeCell ref="P2:P6"/>
    <mergeCell ref="Q6:R6"/>
    <mergeCell ref="Q3:R3"/>
    <mergeCell ref="L6:M6"/>
    <mergeCell ref="P1:X1"/>
    <mergeCell ref="Q5:R5"/>
    <mergeCell ref="U2:V2"/>
    <mergeCell ref="U3:V3"/>
    <mergeCell ref="S3:T3"/>
    <mergeCell ref="S2:T2"/>
    <mergeCell ref="U5:V5"/>
    <mergeCell ref="W2:X2"/>
    <mergeCell ref="W3:X3"/>
    <mergeCell ref="Q2:R2"/>
    <mergeCell ref="W5:X5"/>
    <mergeCell ref="W6:X6"/>
    <mergeCell ref="U6:V6"/>
    <mergeCell ref="S5:T5"/>
    <mergeCell ref="S6:T6"/>
    <mergeCell ref="L11:M11"/>
    <mergeCell ref="W10:X10"/>
    <mergeCell ref="U10:V10"/>
    <mergeCell ref="W7:X7"/>
    <mergeCell ref="U7:V7"/>
    <mergeCell ref="U8:V8"/>
    <mergeCell ref="S8:T8"/>
    <mergeCell ref="S7:T7"/>
    <mergeCell ref="W11:X11"/>
    <mergeCell ref="W8:X8"/>
    <mergeCell ref="U11:V11"/>
    <mergeCell ref="S11:T11"/>
    <mergeCell ref="S10:T10"/>
    <mergeCell ref="Q11:R11"/>
    <mergeCell ref="P7:P11"/>
    <mergeCell ref="Q8:R8"/>
    <mergeCell ref="H16:I16"/>
    <mergeCell ref="H15:I15"/>
    <mergeCell ref="J12:K12"/>
    <mergeCell ref="J13:K13"/>
    <mergeCell ref="F10:G10"/>
    <mergeCell ref="D16:E16"/>
    <mergeCell ref="J15:K15"/>
    <mergeCell ref="Q12:R12"/>
    <mergeCell ref="L12:M12"/>
    <mergeCell ref="L15:M15"/>
    <mergeCell ref="J11:K11"/>
    <mergeCell ref="J10:K10"/>
    <mergeCell ref="D12:E12"/>
    <mergeCell ref="H12:I12"/>
    <mergeCell ref="D7:E7"/>
    <mergeCell ref="L10:M10"/>
    <mergeCell ref="J8:K8"/>
    <mergeCell ref="Q10:R10"/>
    <mergeCell ref="L8:M8"/>
    <mergeCell ref="D8:E8"/>
    <mergeCell ref="F8:G8"/>
    <mergeCell ref="H8:I8"/>
    <mergeCell ref="H10:I10"/>
    <mergeCell ref="L21:M21"/>
    <mergeCell ref="L26:M26"/>
    <mergeCell ref="J21:K21"/>
    <mergeCell ref="U20:V20"/>
    <mergeCell ref="S16:T16"/>
    <mergeCell ref="P12:P16"/>
    <mergeCell ref="S18:T18"/>
    <mergeCell ref="S17:T17"/>
    <mergeCell ref="Q18:R18"/>
    <mergeCell ref="Q17:R17"/>
    <mergeCell ref="Q15:R15"/>
    <mergeCell ref="S12:T12"/>
    <mergeCell ref="L13:M13"/>
    <mergeCell ref="J23:K23"/>
    <mergeCell ref="L22:M22"/>
    <mergeCell ref="S21:T21"/>
    <mergeCell ref="S20:T20"/>
    <mergeCell ref="Q25:R25"/>
    <mergeCell ref="S26:T26"/>
    <mergeCell ref="S22:T22"/>
    <mergeCell ref="Q13:R13"/>
    <mergeCell ref="Q16:R16"/>
    <mergeCell ref="J16:K16"/>
    <mergeCell ref="P17:P21"/>
    <mergeCell ref="Q20:R20"/>
    <mergeCell ref="U12:V12"/>
    <mergeCell ref="W13:X13"/>
    <mergeCell ref="W18:X18"/>
    <mergeCell ref="U16:V16"/>
    <mergeCell ref="U15:V15"/>
    <mergeCell ref="W12:X12"/>
    <mergeCell ref="W16:X16"/>
    <mergeCell ref="W17:X17"/>
    <mergeCell ref="S13:T13"/>
    <mergeCell ref="S15:T15"/>
    <mergeCell ref="U17:V17"/>
    <mergeCell ref="Q21:R21"/>
    <mergeCell ref="W27:X27"/>
    <mergeCell ref="W28:X28"/>
    <mergeCell ref="W32:X32"/>
    <mergeCell ref="W15:X15"/>
    <mergeCell ref="U13:V13"/>
    <mergeCell ref="U25:V25"/>
    <mergeCell ref="W25:X25"/>
    <mergeCell ref="U18:V18"/>
    <mergeCell ref="U21:V21"/>
    <mergeCell ref="W23:X23"/>
    <mergeCell ref="W22:X22"/>
    <mergeCell ref="W20:X20"/>
    <mergeCell ref="W26:X26"/>
    <mergeCell ref="W30:X30"/>
    <mergeCell ref="U30:V30"/>
    <mergeCell ref="U27:V27"/>
    <mergeCell ref="U28:V28"/>
    <mergeCell ref="W21:X21"/>
    <mergeCell ref="W31:X31"/>
    <mergeCell ref="U35:V35"/>
    <mergeCell ref="U32:V32"/>
    <mergeCell ref="W33:X33"/>
    <mergeCell ref="S33:T33"/>
    <mergeCell ref="S31:T31"/>
    <mergeCell ref="U33:V33"/>
    <mergeCell ref="U31:V31"/>
    <mergeCell ref="W37:X37"/>
    <mergeCell ref="W35:X35"/>
    <mergeCell ref="U26:V26"/>
    <mergeCell ref="U22:V22"/>
    <mergeCell ref="U23:V23"/>
    <mergeCell ref="L25:M25"/>
    <mergeCell ref="S25:T25"/>
    <mergeCell ref="S23:T23"/>
    <mergeCell ref="Q23:R23"/>
    <mergeCell ref="P27:P31"/>
    <mergeCell ref="Q30:R30"/>
    <mergeCell ref="S28:T28"/>
    <mergeCell ref="Q31:R31"/>
    <mergeCell ref="Q26:R26"/>
    <mergeCell ref="Q27:R27"/>
    <mergeCell ref="S30:T30"/>
    <mergeCell ref="L28:M28"/>
    <mergeCell ref="Q22:R22"/>
    <mergeCell ref="P22:P26"/>
    <mergeCell ref="P32:P35"/>
    <mergeCell ref="L34:M34"/>
    <mergeCell ref="L33:M33"/>
    <mergeCell ref="L31:M31"/>
    <mergeCell ref="Q28:R28"/>
    <mergeCell ref="S27:T27"/>
    <mergeCell ref="H26:I26"/>
    <mergeCell ref="J30:K30"/>
    <mergeCell ref="J26:K26"/>
    <mergeCell ref="J31:K31"/>
    <mergeCell ref="J28:K28"/>
    <mergeCell ref="H27:I27"/>
    <mergeCell ref="H30:I30"/>
    <mergeCell ref="H28:I28"/>
    <mergeCell ref="J27:K27"/>
    <mergeCell ref="L27:M27"/>
    <mergeCell ref="L30:M30"/>
    <mergeCell ref="Q35:R35"/>
    <mergeCell ref="Q32:R32"/>
    <mergeCell ref="S32:T32"/>
    <mergeCell ref="S35:T35"/>
    <mergeCell ref="Q33:R33"/>
    <mergeCell ref="F27:G27"/>
    <mergeCell ref="D27:E27"/>
    <mergeCell ref="B31:C31"/>
    <mergeCell ref="F28:G28"/>
    <mergeCell ref="D28:E28"/>
    <mergeCell ref="B28:C28"/>
    <mergeCell ref="B30:C30"/>
    <mergeCell ref="H31:I31"/>
    <mergeCell ref="A22:A26"/>
    <mergeCell ref="B22:C22"/>
    <mergeCell ref="F31:G31"/>
    <mergeCell ref="F30:G30"/>
    <mergeCell ref="F22:G22"/>
    <mergeCell ref="F26:G26"/>
    <mergeCell ref="D26:E26"/>
    <mergeCell ref="F25:G25"/>
    <mergeCell ref="H23:I23"/>
    <mergeCell ref="D21:E21"/>
    <mergeCell ref="B25:C25"/>
    <mergeCell ref="B26:C26"/>
    <mergeCell ref="B23:C23"/>
    <mergeCell ref="D25:E25"/>
    <mergeCell ref="D23:E23"/>
    <mergeCell ref="A27:A31"/>
    <mergeCell ref="B27:C27"/>
    <mergeCell ref="H18:I18"/>
    <mergeCell ref="A17:A21"/>
    <mergeCell ref="B17:C17"/>
    <mergeCell ref="B18:C18"/>
    <mergeCell ref="B20:C20"/>
    <mergeCell ref="B21:C21"/>
    <mergeCell ref="H20:I20"/>
    <mergeCell ref="D17:E17"/>
    <mergeCell ref="F17:G17"/>
    <mergeCell ref="D18:E18"/>
    <mergeCell ref="F23:G23"/>
    <mergeCell ref="D20:E20"/>
    <mergeCell ref="F18:G18"/>
    <mergeCell ref="D22:E22"/>
    <mergeCell ref="D31:E31"/>
    <mergeCell ref="D30:E30"/>
  </mergeCells>
  <phoneticPr fontId="0" type="noConversion"/>
  <pageMargins left="0" right="0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3"/>
  <sheetViews>
    <sheetView topLeftCell="A17" zoomScale="75" workbookViewId="0">
      <selection activeCell="E28" sqref="E28:F32"/>
    </sheetView>
  </sheetViews>
  <sheetFormatPr defaultRowHeight="15" x14ac:dyDescent="0.25"/>
  <cols>
    <col min="4" max="4" width="13.140625" customWidth="1"/>
    <col min="5" max="10" width="9" bestFit="1" customWidth="1"/>
    <col min="11" max="11" width="9" style="80" customWidth="1"/>
    <col min="12" max="12" width="9.7109375" style="80" customWidth="1"/>
    <col min="13" max="13" width="9" style="80" bestFit="1" customWidth="1"/>
    <col min="15" max="20" width="9" bestFit="1" customWidth="1"/>
    <col min="21" max="21" width="10.28515625" customWidth="1"/>
    <col min="22" max="22" width="9" bestFit="1" customWidth="1"/>
  </cols>
  <sheetData>
    <row r="1" spans="2:22" ht="15.75" thickBot="1" x14ac:dyDescent="0.3">
      <c r="B1" s="1"/>
      <c r="C1" s="1"/>
      <c r="D1" s="1"/>
      <c r="E1" s="2"/>
      <c r="F1" s="1"/>
      <c r="G1" s="1"/>
      <c r="H1" s="1"/>
      <c r="I1" s="1"/>
      <c r="J1" s="1"/>
      <c r="K1" s="79"/>
      <c r="L1" s="79"/>
    </row>
    <row r="2" spans="2:22" ht="20.25" thickBot="1" x14ac:dyDescent="0.35">
      <c r="B2" s="430" t="s">
        <v>12</v>
      </c>
      <c r="C2" s="431"/>
      <c r="D2" s="431"/>
      <c r="E2" s="431"/>
      <c r="F2" s="431"/>
      <c r="G2" s="431"/>
      <c r="H2" s="431"/>
      <c r="I2" s="431"/>
      <c r="J2" s="432"/>
      <c r="K2" s="122"/>
      <c r="L2" s="123"/>
      <c r="M2" s="112"/>
      <c r="N2" s="427" t="s">
        <v>15</v>
      </c>
      <c r="O2" s="428"/>
      <c r="P2" s="428"/>
      <c r="Q2" s="428"/>
      <c r="R2" s="428"/>
      <c r="S2" s="428"/>
      <c r="T2" s="428"/>
      <c r="U2" s="428"/>
      <c r="V2" s="429"/>
    </row>
    <row r="3" spans="2:22" s="143" customFormat="1" ht="23.25" x14ac:dyDescent="0.35">
      <c r="B3" s="376" t="s">
        <v>0</v>
      </c>
      <c r="C3" s="426">
        <v>22</v>
      </c>
      <c r="D3" s="424"/>
      <c r="E3" s="392">
        <v>23</v>
      </c>
      <c r="F3" s="402"/>
      <c r="G3" s="393">
        <v>24</v>
      </c>
      <c r="H3" s="402"/>
      <c r="I3" s="389">
        <v>25</v>
      </c>
      <c r="J3" s="423"/>
      <c r="K3" s="140"/>
      <c r="L3" s="141"/>
      <c r="M3" s="142"/>
      <c r="N3" s="436" t="s">
        <v>1</v>
      </c>
      <c r="O3" s="389">
        <v>26</v>
      </c>
      <c r="P3" s="389"/>
      <c r="Q3" s="392">
        <v>27</v>
      </c>
      <c r="R3" s="402"/>
      <c r="S3" s="401">
        <v>28</v>
      </c>
      <c r="T3" s="401"/>
      <c r="U3" s="390">
        <v>29</v>
      </c>
      <c r="V3" s="399"/>
    </row>
    <row r="4" spans="2:22" ht="19.5" x14ac:dyDescent="0.3">
      <c r="B4" s="377"/>
      <c r="C4" s="338">
        <f>C5+D5</f>
        <v>77.599999999999994</v>
      </c>
      <c r="D4" s="348"/>
      <c r="E4" s="235">
        <f>E5+F5</f>
        <v>51.31</v>
      </c>
      <c r="F4" s="236"/>
      <c r="G4" s="317">
        <f>G5+H5</f>
        <v>50.89</v>
      </c>
      <c r="H4" s="257"/>
      <c r="I4" s="338">
        <f>I5+J5</f>
        <v>77.599999999999994</v>
      </c>
      <c r="J4" s="328"/>
      <c r="K4" s="85"/>
      <c r="L4" s="81"/>
      <c r="M4" s="111"/>
      <c r="N4" s="437"/>
      <c r="O4" s="338">
        <f>O5+P5</f>
        <v>77.599999999999994</v>
      </c>
      <c r="P4" s="348"/>
      <c r="Q4" s="235">
        <f>Q5+R5</f>
        <v>51.31</v>
      </c>
      <c r="R4" s="236"/>
      <c r="S4" s="317">
        <f>S5+T5</f>
        <v>50.89</v>
      </c>
      <c r="T4" s="257"/>
      <c r="U4" s="198">
        <f>U5+V5</f>
        <v>77.599999999999994</v>
      </c>
      <c r="V4" s="199"/>
    </row>
    <row r="5" spans="2:22" ht="19.5" x14ac:dyDescent="0.3">
      <c r="B5" s="377"/>
      <c r="C5" s="49">
        <v>65.45</v>
      </c>
      <c r="D5" s="50">
        <f>4.05+4.05+4.05</f>
        <v>12.149999999999999</v>
      </c>
      <c r="E5" s="70">
        <v>43.21</v>
      </c>
      <c r="F5" s="75">
        <f>4.05+4.05</f>
        <v>8.1</v>
      </c>
      <c r="G5" s="74">
        <v>42.79</v>
      </c>
      <c r="H5" s="71">
        <f>4.05+4.05</f>
        <v>8.1</v>
      </c>
      <c r="I5" s="49">
        <v>65.45</v>
      </c>
      <c r="J5" s="53">
        <f>4.05+4.05+4.05</f>
        <v>12.149999999999999</v>
      </c>
      <c r="K5" s="85"/>
      <c r="L5" s="81"/>
      <c r="M5" s="111"/>
      <c r="N5" s="437"/>
      <c r="O5" s="49">
        <v>65.45</v>
      </c>
      <c r="P5" s="50">
        <f>4.05+4.05+4.05</f>
        <v>12.149999999999999</v>
      </c>
      <c r="Q5" s="70">
        <v>43.21</v>
      </c>
      <c r="R5" s="75">
        <f>4.05+4.05</f>
        <v>8.1</v>
      </c>
      <c r="S5" s="74">
        <v>42.79</v>
      </c>
      <c r="T5" s="71">
        <f>4.05+4.05</f>
        <v>8.1</v>
      </c>
      <c r="U5" s="38">
        <v>65.45</v>
      </c>
      <c r="V5" s="41">
        <f>4.05+4.05+4.05</f>
        <v>12.149999999999999</v>
      </c>
    </row>
    <row r="6" spans="2:22" ht="15.75" x14ac:dyDescent="0.25">
      <c r="B6" s="377"/>
      <c r="C6" s="379"/>
      <c r="D6" s="380"/>
      <c r="E6" s="396"/>
      <c r="F6" s="232"/>
      <c r="G6" s="396"/>
      <c r="H6" s="232"/>
      <c r="I6" s="379"/>
      <c r="J6" s="380"/>
      <c r="K6" s="91"/>
      <c r="L6" s="81"/>
      <c r="M6" s="111"/>
      <c r="N6" s="437"/>
      <c r="O6" s="379"/>
      <c r="P6" s="380"/>
      <c r="Q6" s="396"/>
      <c r="R6" s="232"/>
      <c r="S6" s="396"/>
      <c r="T6" s="232"/>
      <c r="U6" s="400"/>
      <c r="V6" s="239"/>
    </row>
    <row r="7" spans="2:22" ht="20.25" thickBot="1" x14ac:dyDescent="0.35">
      <c r="B7" s="378"/>
      <c r="C7" s="381"/>
      <c r="D7" s="382"/>
      <c r="E7" s="397"/>
      <c r="F7" s="398"/>
      <c r="G7" s="397"/>
      <c r="H7" s="398"/>
      <c r="I7" s="381"/>
      <c r="J7" s="382"/>
      <c r="K7" s="86"/>
      <c r="L7" s="117"/>
      <c r="M7" s="111"/>
      <c r="N7" s="438"/>
      <c r="O7" s="381"/>
      <c r="P7" s="382"/>
      <c r="Q7" s="397"/>
      <c r="R7" s="398"/>
      <c r="S7" s="397"/>
      <c r="T7" s="398"/>
      <c r="U7" s="386"/>
      <c r="V7" s="387"/>
    </row>
    <row r="8" spans="2:22" s="143" customFormat="1" ht="23.25" x14ac:dyDescent="0.35">
      <c r="B8" s="376" t="s">
        <v>2</v>
      </c>
      <c r="C8" s="392">
        <v>18</v>
      </c>
      <c r="D8" s="393"/>
      <c r="E8" s="392">
        <v>19</v>
      </c>
      <c r="F8" s="402"/>
      <c r="G8" s="393">
        <v>20</v>
      </c>
      <c r="H8" s="402"/>
      <c r="I8" s="391">
        <v>21</v>
      </c>
      <c r="J8" s="399"/>
      <c r="K8" s="140"/>
      <c r="L8" s="141"/>
      <c r="M8" s="142"/>
      <c r="N8" s="433" t="s">
        <v>0</v>
      </c>
      <c r="O8" s="393">
        <v>22</v>
      </c>
      <c r="P8" s="393"/>
      <c r="Q8" s="392">
        <v>23</v>
      </c>
      <c r="R8" s="402"/>
      <c r="S8" s="393">
        <v>24</v>
      </c>
      <c r="T8" s="393"/>
      <c r="U8" s="426">
        <v>25</v>
      </c>
      <c r="V8" s="425"/>
    </row>
    <row r="9" spans="2:22" ht="19.5" x14ac:dyDescent="0.3">
      <c r="B9" s="377"/>
      <c r="C9" s="342">
        <f>C10+D10</f>
        <v>78.38</v>
      </c>
      <c r="D9" s="283"/>
      <c r="E9" s="235">
        <f>E10+F10</f>
        <v>51.93</v>
      </c>
      <c r="F9" s="236"/>
      <c r="G9" s="317">
        <f>G10+H10</f>
        <v>51.51</v>
      </c>
      <c r="H9" s="257"/>
      <c r="I9" s="198">
        <f>I10+J10</f>
        <v>78.38</v>
      </c>
      <c r="J9" s="199"/>
      <c r="K9" s="85"/>
      <c r="L9" s="81"/>
      <c r="M9" s="111"/>
      <c r="N9" s="434"/>
      <c r="O9" s="342">
        <f>O10+P10</f>
        <v>78.38</v>
      </c>
      <c r="P9" s="283"/>
      <c r="Q9" s="235">
        <f>Q10+R10</f>
        <v>51.93</v>
      </c>
      <c r="R9" s="236"/>
      <c r="S9" s="317">
        <f>S10+T10</f>
        <v>51.51</v>
      </c>
      <c r="T9" s="257"/>
      <c r="U9" s="338">
        <f>U10+V10</f>
        <v>78.38</v>
      </c>
      <c r="V9" s="328"/>
    </row>
    <row r="10" spans="2:22" ht="19.5" x14ac:dyDescent="0.3">
      <c r="B10" s="377"/>
      <c r="C10" s="76">
        <v>70.099999999999994</v>
      </c>
      <c r="D10" s="67">
        <f>4.14+4.14</f>
        <v>8.2799999999999994</v>
      </c>
      <c r="E10" s="70">
        <v>47.79</v>
      </c>
      <c r="F10" s="75">
        <v>4.1399999999999997</v>
      </c>
      <c r="G10" s="74">
        <v>47.37</v>
      </c>
      <c r="H10" s="71">
        <v>4.1399999999999997</v>
      </c>
      <c r="I10" s="38">
        <v>70.099999999999994</v>
      </c>
      <c r="J10" s="41">
        <f>4.14+4.14</f>
        <v>8.2799999999999994</v>
      </c>
      <c r="K10" s="85"/>
      <c r="L10" s="81"/>
      <c r="M10" s="111"/>
      <c r="N10" s="434"/>
      <c r="O10" s="76">
        <v>70.099999999999994</v>
      </c>
      <c r="P10" s="67">
        <f>4.14+4.14</f>
        <v>8.2799999999999994</v>
      </c>
      <c r="Q10" s="70">
        <v>47.79</v>
      </c>
      <c r="R10" s="75">
        <v>4.1399999999999997</v>
      </c>
      <c r="S10" s="74">
        <v>47.37</v>
      </c>
      <c r="T10" s="71">
        <v>4.1399999999999997</v>
      </c>
      <c r="U10" s="49">
        <v>70.099999999999994</v>
      </c>
      <c r="V10" s="53">
        <f>4.14+4.14</f>
        <v>8.2799999999999994</v>
      </c>
    </row>
    <row r="11" spans="2:22" ht="15.75" x14ac:dyDescent="0.25">
      <c r="B11" s="377"/>
      <c r="C11" s="396"/>
      <c r="D11" s="232"/>
      <c r="E11" s="396"/>
      <c r="F11" s="232"/>
      <c r="G11" s="396"/>
      <c r="H11" s="232"/>
      <c r="I11" s="400"/>
      <c r="J11" s="239"/>
      <c r="K11" s="91"/>
      <c r="L11" s="81"/>
      <c r="M11" s="111"/>
      <c r="N11" s="434"/>
      <c r="O11" s="396"/>
      <c r="P11" s="232"/>
      <c r="Q11" s="396"/>
      <c r="R11" s="232"/>
      <c r="S11" s="396"/>
      <c r="T11" s="232"/>
      <c r="U11" s="379"/>
      <c r="V11" s="380"/>
    </row>
    <row r="12" spans="2:22" ht="20.25" thickBot="1" x14ac:dyDescent="0.35">
      <c r="B12" s="378"/>
      <c r="C12" s="397"/>
      <c r="D12" s="398"/>
      <c r="E12" s="397"/>
      <c r="F12" s="398"/>
      <c r="G12" s="397"/>
      <c r="H12" s="398"/>
      <c r="I12" s="386"/>
      <c r="J12" s="387"/>
      <c r="K12" s="86"/>
      <c r="L12" s="118"/>
      <c r="M12" s="111"/>
      <c r="N12" s="435"/>
      <c r="O12" s="397"/>
      <c r="P12" s="398"/>
      <c r="Q12" s="397"/>
      <c r="R12" s="398"/>
      <c r="S12" s="397"/>
      <c r="T12" s="398"/>
      <c r="U12" s="381"/>
      <c r="V12" s="382"/>
    </row>
    <row r="13" spans="2:22" s="143" customFormat="1" ht="23.25" x14ac:dyDescent="0.35">
      <c r="B13" s="376" t="s">
        <v>3</v>
      </c>
      <c r="C13" s="394">
        <v>14</v>
      </c>
      <c r="D13" s="401"/>
      <c r="E13" s="394">
        <v>15</v>
      </c>
      <c r="F13" s="395"/>
      <c r="G13" s="401">
        <v>16</v>
      </c>
      <c r="H13" s="395"/>
      <c r="I13" s="439">
        <v>17</v>
      </c>
      <c r="J13" s="404"/>
      <c r="K13" s="140"/>
      <c r="L13" s="141"/>
      <c r="M13" s="142"/>
      <c r="N13" s="433" t="s">
        <v>2</v>
      </c>
      <c r="O13" s="389">
        <v>18</v>
      </c>
      <c r="P13" s="389"/>
      <c r="Q13" s="394">
        <v>19</v>
      </c>
      <c r="R13" s="395"/>
      <c r="S13" s="401">
        <v>20</v>
      </c>
      <c r="T13" s="401"/>
      <c r="U13" s="388">
        <v>21</v>
      </c>
      <c r="V13" s="423"/>
    </row>
    <row r="14" spans="2:22" ht="19.5" x14ac:dyDescent="0.3">
      <c r="B14" s="377"/>
      <c r="C14" s="342">
        <f>C15+D15</f>
        <v>78.38</v>
      </c>
      <c r="D14" s="283"/>
      <c r="E14" s="235">
        <f>E15+F15</f>
        <v>51.93</v>
      </c>
      <c r="F14" s="236"/>
      <c r="G14" s="317">
        <f>G15+H15</f>
        <v>51.51</v>
      </c>
      <c r="H14" s="257"/>
      <c r="I14" s="198">
        <f>I15+J15</f>
        <v>78.38</v>
      </c>
      <c r="J14" s="199"/>
      <c r="K14" s="85"/>
      <c r="L14" s="81"/>
      <c r="M14" s="111"/>
      <c r="N14" s="434"/>
      <c r="O14" s="322">
        <f>O15+P15</f>
        <v>78.38</v>
      </c>
      <c r="P14" s="323"/>
      <c r="Q14" s="235">
        <f>Q15+R15</f>
        <v>51.93</v>
      </c>
      <c r="R14" s="236"/>
      <c r="S14" s="317">
        <f>S15+T15</f>
        <v>51.51</v>
      </c>
      <c r="T14" s="257"/>
      <c r="U14" s="338">
        <f>U15+V15</f>
        <v>78.38</v>
      </c>
      <c r="V14" s="328"/>
    </row>
    <row r="15" spans="2:22" ht="19.5" x14ac:dyDescent="0.3">
      <c r="B15" s="377"/>
      <c r="C15" s="76">
        <v>70.099999999999994</v>
      </c>
      <c r="D15" s="67">
        <f>4.14+4.14</f>
        <v>8.2799999999999994</v>
      </c>
      <c r="E15" s="70">
        <v>47.79</v>
      </c>
      <c r="F15" s="75">
        <v>4.1399999999999997</v>
      </c>
      <c r="G15" s="74">
        <v>47.37</v>
      </c>
      <c r="H15" s="71">
        <v>4.1399999999999997</v>
      </c>
      <c r="I15" s="38">
        <v>70.099999999999994</v>
      </c>
      <c r="J15" s="41">
        <f>4.14+4.14</f>
        <v>8.2799999999999994</v>
      </c>
      <c r="K15" s="85"/>
      <c r="L15" s="81"/>
      <c r="M15" s="111"/>
      <c r="N15" s="434"/>
      <c r="O15" s="54">
        <v>70.099999999999994</v>
      </c>
      <c r="P15" s="55">
        <f>4.14+4.14</f>
        <v>8.2799999999999994</v>
      </c>
      <c r="Q15" s="70">
        <v>47.79</v>
      </c>
      <c r="R15" s="75">
        <v>4.1399999999999997</v>
      </c>
      <c r="S15" s="74">
        <v>47.37</v>
      </c>
      <c r="T15" s="71">
        <v>4.1399999999999997</v>
      </c>
      <c r="U15" s="49">
        <v>70.099999999999994</v>
      </c>
      <c r="V15" s="53">
        <f>4.14+4.14</f>
        <v>8.2799999999999994</v>
      </c>
    </row>
    <row r="16" spans="2:22" ht="15.75" x14ac:dyDescent="0.25">
      <c r="B16" s="377"/>
      <c r="C16" s="396"/>
      <c r="D16" s="232"/>
      <c r="E16" s="396"/>
      <c r="F16" s="232"/>
      <c r="G16" s="396"/>
      <c r="H16" s="232"/>
      <c r="I16" s="400"/>
      <c r="J16" s="239"/>
      <c r="K16" s="91"/>
      <c r="L16" s="81"/>
      <c r="M16" s="111"/>
      <c r="N16" s="434"/>
      <c r="O16" s="379"/>
      <c r="P16" s="380"/>
      <c r="Q16" s="396"/>
      <c r="R16" s="232"/>
      <c r="S16" s="396"/>
      <c r="T16" s="232"/>
      <c r="U16" s="379"/>
      <c r="V16" s="380"/>
    </row>
    <row r="17" spans="2:22" ht="20.25" thickBot="1" x14ac:dyDescent="0.35">
      <c r="B17" s="378"/>
      <c r="C17" s="397"/>
      <c r="D17" s="398"/>
      <c r="E17" s="397"/>
      <c r="F17" s="398"/>
      <c r="G17" s="397"/>
      <c r="H17" s="398"/>
      <c r="I17" s="386"/>
      <c r="J17" s="387"/>
      <c r="K17" s="86"/>
      <c r="L17" s="118"/>
      <c r="M17" s="111"/>
      <c r="N17" s="435"/>
      <c r="O17" s="381"/>
      <c r="P17" s="382"/>
      <c r="Q17" s="397"/>
      <c r="R17" s="398"/>
      <c r="S17" s="397"/>
      <c r="T17" s="398"/>
      <c r="U17" s="381"/>
      <c r="V17" s="382"/>
    </row>
    <row r="18" spans="2:22" s="143" customFormat="1" ht="23.25" x14ac:dyDescent="0.35">
      <c r="B18" s="376" t="s">
        <v>4</v>
      </c>
      <c r="C18" s="410">
        <v>10</v>
      </c>
      <c r="D18" s="411"/>
      <c r="E18" s="392">
        <v>11</v>
      </c>
      <c r="F18" s="402"/>
      <c r="G18" s="391">
        <v>12</v>
      </c>
      <c r="H18" s="399"/>
      <c r="I18" s="424">
        <v>13</v>
      </c>
      <c r="J18" s="425"/>
      <c r="K18" s="140"/>
      <c r="L18" s="141"/>
      <c r="M18" s="142"/>
      <c r="N18" s="433" t="s">
        <v>3</v>
      </c>
      <c r="O18" s="411">
        <v>14</v>
      </c>
      <c r="P18" s="411"/>
      <c r="Q18" s="392">
        <v>15</v>
      </c>
      <c r="R18" s="402"/>
      <c r="S18" s="393">
        <v>16</v>
      </c>
      <c r="T18" s="393"/>
      <c r="U18" s="390">
        <v>17</v>
      </c>
      <c r="V18" s="399"/>
    </row>
    <row r="19" spans="2:22" ht="19.5" x14ac:dyDescent="0.3">
      <c r="B19" s="377"/>
      <c r="C19" s="322">
        <f>C20+D20</f>
        <v>78.38</v>
      </c>
      <c r="D19" s="323"/>
      <c r="E19" s="235">
        <f>E20+F20</f>
        <v>51.93</v>
      </c>
      <c r="F19" s="236"/>
      <c r="G19" s="249">
        <f>G20+H20</f>
        <v>51.51</v>
      </c>
      <c r="H19" s="205"/>
      <c r="I19" s="338">
        <f>I20+J20</f>
        <v>78.38</v>
      </c>
      <c r="J19" s="328"/>
      <c r="K19" s="85"/>
      <c r="L19" s="81"/>
      <c r="M19" s="111"/>
      <c r="N19" s="434"/>
      <c r="O19" s="322">
        <f>O20+P20</f>
        <v>78.38</v>
      </c>
      <c r="P19" s="323"/>
      <c r="Q19" s="235">
        <f>Q20+R20</f>
        <v>51.93</v>
      </c>
      <c r="R19" s="236"/>
      <c r="S19" s="317">
        <f>S20+T20</f>
        <v>51.51</v>
      </c>
      <c r="T19" s="257"/>
      <c r="U19" s="198">
        <f>U20+V20</f>
        <v>78.38</v>
      </c>
      <c r="V19" s="199"/>
    </row>
    <row r="20" spans="2:22" ht="19.5" x14ac:dyDescent="0.3">
      <c r="B20" s="377"/>
      <c r="C20" s="54">
        <v>70.099999999999994</v>
      </c>
      <c r="D20" s="55">
        <f>4.14+4.14</f>
        <v>8.2799999999999994</v>
      </c>
      <c r="E20" s="70">
        <v>47.79</v>
      </c>
      <c r="F20" s="75">
        <v>4.1399999999999997</v>
      </c>
      <c r="G20" s="40">
        <v>47.37</v>
      </c>
      <c r="H20" s="34">
        <v>4.1399999999999997</v>
      </c>
      <c r="I20" s="49">
        <v>70.099999999999994</v>
      </c>
      <c r="J20" s="53">
        <f>4.14+4.14</f>
        <v>8.2799999999999994</v>
      </c>
      <c r="K20" s="85"/>
      <c r="L20" s="81"/>
      <c r="M20" s="111"/>
      <c r="N20" s="434"/>
      <c r="O20" s="54">
        <v>70.099999999999994</v>
      </c>
      <c r="P20" s="55">
        <f>4.14+4.14</f>
        <v>8.2799999999999994</v>
      </c>
      <c r="Q20" s="70">
        <v>47.79</v>
      </c>
      <c r="R20" s="75">
        <v>4.1399999999999997</v>
      </c>
      <c r="S20" s="74">
        <v>47.37</v>
      </c>
      <c r="T20" s="71">
        <v>4.1399999999999997</v>
      </c>
      <c r="U20" s="38">
        <v>70.099999999999994</v>
      </c>
      <c r="V20" s="41">
        <f>4.14+4.14</f>
        <v>8.2799999999999994</v>
      </c>
    </row>
    <row r="21" spans="2:22" ht="15.75" x14ac:dyDescent="0.25">
      <c r="B21" s="377"/>
      <c r="C21" s="379"/>
      <c r="D21" s="380"/>
      <c r="E21" s="396"/>
      <c r="F21" s="232"/>
      <c r="G21" s="400"/>
      <c r="H21" s="239"/>
      <c r="I21" s="379"/>
      <c r="J21" s="380"/>
      <c r="K21" s="91"/>
      <c r="L21" s="81"/>
      <c r="M21" s="111"/>
      <c r="N21" s="434"/>
      <c r="O21" s="379"/>
      <c r="P21" s="380"/>
      <c r="Q21" s="396"/>
      <c r="R21" s="232"/>
      <c r="S21" s="396"/>
      <c r="T21" s="232"/>
      <c r="U21" s="400"/>
      <c r="V21" s="239"/>
    </row>
    <row r="22" spans="2:22" ht="20.25" thickBot="1" x14ac:dyDescent="0.35">
      <c r="B22" s="378"/>
      <c r="C22" s="381"/>
      <c r="D22" s="382"/>
      <c r="E22" s="397"/>
      <c r="F22" s="398"/>
      <c r="G22" s="386"/>
      <c r="H22" s="387"/>
      <c r="I22" s="381"/>
      <c r="J22" s="382"/>
      <c r="K22" s="86"/>
      <c r="L22" s="118"/>
      <c r="M22" s="111"/>
      <c r="N22" s="435"/>
      <c r="O22" s="381"/>
      <c r="P22" s="382"/>
      <c r="Q22" s="397"/>
      <c r="R22" s="398"/>
      <c r="S22" s="397"/>
      <c r="T22" s="398"/>
      <c r="U22" s="386"/>
      <c r="V22" s="387"/>
    </row>
    <row r="23" spans="2:22" s="143" customFormat="1" ht="23.25" x14ac:dyDescent="0.35">
      <c r="B23" s="376" t="s">
        <v>6</v>
      </c>
      <c r="C23" s="388">
        <v>6</v>
      </c>
      <c r="D23" s="389"/>
      <c r="E23" s="403">
        <v>7</v>
      </c>
      <c r="F23" s="404"/>
      <c r="G23" s="414">
        <v>8</v>
      </c>
      <c r="H23" s="415"/>
      <c r="I23" s="389">
        <v>9</v>
      </c>
      <c r="J23" s="423"/>
      <c r="K23" s="140"/>
      <c r="L23" s="141"/>
      <c r="M23" s="142"/>
      <c r="N23" s="433" t="s">
        <v>4</v>
      </c>
      <c r="O23" s="389">
        <v>10</v>
      </c>
      <c r="P23" s="389"/>
      <c r="Q23" s="394">
        <v>11</v>
      </c>
      <c r="R23" s="395"/>
      <c r="S23" s="439">
        <v>12</v>
      </c>
      <c r="T23" s="439"/>
      <c r="U23" s="388">
        <v>13</v>
      </c>
      <c r="V23" s="423"/>
    </row>
    <row r="24" spans="2:22" ht="19.5" x14ac:dyDescent="0.3">
      <c r="B24" s="377"/>
      <c r="C24" s="322">
        <f>C25+D25</f>
        <v>78.38</v>
      </c>
      <c r="D24" s="323"/>
      <c r="E24" s="198">
        <f>E25+F25</f>
        <v>51.93</v>
      </c>
      <c r="F24" s="199"/>
      <c r="G24" s="418">
        <f>G25+H25</f>
        <v>51.51</v>
      </c>
      <c r="H24" s="273"/>
      <c r="I24" s="338">
        <f>I25+J25</f>
        <v>78.38</v>
      </c>
      <c r="J24" s="328"/>
      <c r="K24" s="85"/>
      <c r="L24" s="81"/>
      <c r="M24" s="111"/>
      <c r="N24" s="434"/>
      <c r="O24" s="322">
        <f>O25+P25</f>
        <v>78.38</v>
      </c>
      <c r="P24" s="323"/>
      <c r="Q24" s="235">
        <f>Q25+R25</f>
        <v>51.93</v>
      </c>
      <c r="R24" s="236"/>
      <c r="S24" s="249">
        <f>S25+T25</f>
        <v>51.51</v>
      </c>
      <c r="T24" s="205"/>
      <c r="U24" s="338">
        <f>U25+V25</f>
        <v>78.38</v>
      </c>
      <c r="V24" s="328"/>
    </row>
    <row r="25" spans="2:22" ht="19.5" x14ac:dyDescent="0.3">
      <c r="B25" s="377"/>
      <c r="C25" s="54">
        <v>70.099999999999994</v>
      </c>
      <c r="D25" s="55">
        <f>4.14+4.14</f>
        <v>8.2799999999999994</v>
      </c>
      <c r="E25" s="38">
        <v>47.79</v>
      </c>
      <c r="F25" s="39">
        <v>4.1399999999999997</v>
      </c>
      <c r="G25" s="43">
        <v>47.37</v>
      </c>
      <c r="H25" s="44">
        <v>4.1399999999999997</v>
      </c>
      <c r="I25" s="49">
        <v>70.099999999999994</v>
      </c>
      <c r="J25" s="53">
        <f>4.14+4.14</f>
        <v>8.2799999999999994</v>
      </c>
      <c r="K25" s="85"/>
      <c r="L25" s="81"/>
      <c r="M25" s="111"/>
      <c r="N25" s="434"/>
      <c r="O25" s="54">
        <v>70.099999999999994</v>
      </c>
      <c r="P25" s="55">
        <f>4.14+4.14</f>
        <v>8.2799999999999994</v>
      </c>
      <c r="Q25" s="70">
        <v>47.79</v>
      </c>
      <c r="R25" s="75">
        <v>4.1399999999999997</v>
      </c>
      <c r="S25" s="40">
        <v>47.37</v>
      </c>
      <c r="T25" s="34">
        <v>4.1399999999999997</v>
      </c>
      <c r="U25" s="49">
        <v>70.099999999999994</v>
      </c>
      <c r="V25" s="53">
        <f>4.14+4.14</f>
        <v>8.2799999999999994</v>
      </c>
    </row>
    <row r="26" spans="2:22" ht="15.75" x14ac:dyDescent="0.25">
      <c r="B26" s="377"/>
      <c r="C26" s="379"/>
      <c r="D26" s="380"/>
      <c r="E26" s="400"/>
      <c r="F26" s="239"/>
      <c r="G26" s="405">
        <v>55000</v>
      </c>
      <c r="H26" s="406"/>
      <c r="I26" s="379"/>
      <c r="J26" s="380"/>
      <c r="K26" s="91"/>
      <c r="L26" s="81"/>
      <c r="M26" s="111"/>
      <c r="N26" s="434"/>
      <c r="O26" s="379"/>
      <c r="P26" s="380"/>
      <c r="Q26" s="396"/>
      <c r="R26" s="232"/>
      <c r="S26" s="400"/>
      <c r="T26" s="239"/>
      <c r="U26" s="379"/>
      <c r="V26" s="380"/>
    </row>
    <row r="27" spans="2:22" ht="20.25" thickBot="1" x14ac:dyDescent="0.35">
      <c r="B27" s="378"/>
      <c r="C27" s="381"/>
      <c r="D27" s="382"/>
      <c r="E27" s="386"/>
      <c r="F27" s="387"/>
      <c r="G27" s="383">
        <f>G24*G26</f>
        <v>2833050</v>
      </c>
      <c r="H27" s="384"/>
      <c r="I27" s="381"/>
      <c r="J27" s="382"/>
      <c r="K27" s="86"/>
      <c r="L27" s="118"/>
      <c r="M27" s="111"/>
      <c r="N27" s="435"/>
      <c r="O27" s="381"/>
      <c r="P27" s="382"/>
      <c r="Q27" s="397"/>
      <c r="R27" s="398"/>
      <c r="S27" s="386"/>
      <c r="T27" s="387"/>
      <c r="U27" s="381"/>
      <c r="V27" s="382"/>
    </row>
    <row r="28" spans="2:22" s="143" customFormat="1" ht="23.25" x14ac:dyDescent="0.35">
      <c r="B28" s="376" t="s">
        <v>5</v>
      </c>
      <c r="C28" s="390">
        <v>2</v>
      </c>
      <c r="D28" s="391"/>
      <c r="E28" s="419">
        <v>3</v>
      </c>
      <c r="F28" s="420"/>
      <c r="G28" s="416">
        <v>4</v>
      </c>
      <c r="H28" s="417"/>
      <c r="I28" s="424">
        <v>5</v>
      </c>
      <c r="J28" s="425"/>
      <c r="K28" s="140"/>
      <c r="L28" s="141"/>
      <c r="M28" s="142"/>
      <c r="N28" s="433" t="s">
        <v>6</v>
      </c>
      <c r="O28" s="424">
        <v>6</v>
      </c>
      <c r="P28" s="424"/>
      <c r="Q28" s="390">
        <v>7</v>
      </c>
      <c r="R28" s="399"/>
      <c r="S28" s="393">
        <v>8</v>
      </c>
      <c r="T28" s="393"/>
      <c r="U28" s="426">
        <v>9</v>
      </c>
      <c r="V28" s="425"/>
    </row>
    <row r="29" spans="2:22" ht="19.5" x14ac:dyDescent="0.3">
      <c r="B29" s="377"/>
      <c r="C29" s="309">
        <f>C30+D30</f>
        <v>78.38</v>
      </c>
      <c r="D29" s="234"/>
      <c r="E29" s="421">
        <f>E30+F30</f>
        <v>51.93</v>
      </c>
      <c r="F29" s="422"/>
      <c r="G29" s="418">
        <f>G30+H30</f>
        <v>51.51</v>
      </c>
      <c r="H29" s="273"/>
      <c r="I29" s="338">
        <f>I30+J30</f>
        <v>78.38</v>
      </c>
      <c r="J29" s="328"/>
      <c r="K29" s="85"/>
      <c r="L29" s="81"/>
      <c r="M29" s="111"/>
      <c r="N29" s="434"/>
      <c r="O29" s="322">
        <f>O30+P30</f>
        <v>78.38</v>
      </c>
      <c r="P29" s="323"/>
      <c r="Q29" s="198">
        <f>Q30+R30</f>
        <v>51.93</v>
      </c>
      <c r="R29" s="199"/>
      <c r="S29" s="317">
        <f>S30+T30</f>
        <v>51.51</v>
      </c>
      <c r="T29" s="257"/>
      <c r="U29" s="338">
        <f>U30+V30</f>
        <v>78.38</v>
      </c>
      <c r="V29" s="328"/>
    </row>
    <row r="30" spans="2:22" ht="19.5" x14ac:dyDescent="0.3">
      <c r="B30" s="377"/>
      <c r="C30" s="36">
        <v>70.099999999999994</v>
      </c>
      <c r="D30" s="37">
        <f>4.14+4.14</f>
        <v>8.2799999999999994</v>
      </c>
      <c r="E30" s="156">
        <v>47.79</v>
      </c>
      <c r="F30" s="158">
        <v>4.1399999999999997</v>
      </c>
      <c r="G30" s="43">
        <v>47.37</v>
      </c>
      <c r="H30" s="44">
        <v>4.1399999999999997</v>
      </c>
      <c r="I30" s="49">
        <v>70.099999999999994</v>
      </c>
      <c r="J30" s="53">
        <f>4.14+4.14</f>
        <v>8.2799999999999994</v>
      </c>
      <c r="K30" s="85"/>
      <c r="L30" s="81"/>
      <c r="M30" s="111"/>
      <c r="N30" s="434"/>
      <c r="O30" s="54">
        <v>70.099999999999994</v>
      </c>
      <c r="P30" s="55">
        <f>4.14+4.14</f>
        <v>8.2799999999999994</v>
      </c>
      <c r="Q30" s="38">
        <v>47.79</v>
      </c>
      <c r="R30" s="39">
        <v>4.1399999999999997</v>
      </c>
      <c r="S30" s="74">
        <v>47.37</v>
      </c>
      <c r="T30" s="71">
        <v>4.1399999999999997</v>
      </c>
      <c r="U30" s="49">
        <v>70.099999999999994</v>
      </c>
      <c r="V30" s="53">
        <f>4.14+4.14</f>
        <v>8.2799999999999994</v>
      </c>
    </row>
    <row r="31" spans="2:22" ht="15.75" x14ac:dyDescent="0.25">
      <c r="B31" s="377"/>
      <c r="C31" s="400"/>
      <c r="D31" s="239"/>
      <c r="E31" s="412">
        <v>55000</v>
      </c>
      <c r="F31" s="413"/>
      <c r="G31" s="405">
        <v>55000</v>
      </c>
      <c r="H31" s="406"/>
      <c r="I31" s="379"/>
      <c r="J31" s="380"/>
      <c r="K31" s="91"/>
      <c r="L31" s="81"/>
      <c r="M31" s="111"/>
      <c r="N31" s="434"/>
      <c r="O31" s="379"/>
      <c r="P31" s="380"/>
      <c r="Q31" s="400"/>
      <c r="R31" s="239"/>
      <c r="S31" s="396"/>
      <c r="T31" s="232"/>
      <c r="U31" s="379"/>
      <c r="V31" s="380"/>
    </row>
    <row r="32" spans="2:22" ht="20.25" thickBot="1" x14ac:dyDescent="0.35">
      <c r="B32" s="378"/>
      <c r="C32" s="386"/>
      <c r="D32" s="387"/>
      <c r="E32" s="407">
        <f>E29*E31</f>
        <v>2856150</v>
      </c>
      <c r="F32" s="408"/>
      <c r="G32" s="383">
        <f>G29*G31</f>
        <v>2833050</v>
      </c>
      <c r="H32" s="384"/>
      <c r="I32" s="381"/>
      <c r="J32" s="382"/>
      <c r="K32" s="86"/>
      <c r="L32" s="118"/>
      <c r="M32" s="111"/>
      <c r="N32" s="435"/>
      <c r="O32" s="381"/>
      <c r="P32" s="382"/>
      <c r="Q32" s="386"/>
      <c r="R32" s="387"/>
      <c r="S32" s="397"/>
      <c r="T32" s="398"/>
      <c r="U32" s="381"/>
      <c r="V32" s="382"/>
    </row>
    <row r="33" spans="2:22" s="143" customFormat="1" ht="24.6" customHeight="1" x14ac:dyDescent="0.35">
      <c r="B33" s="376" t="s">
        <v>7</v>
      </c>
      <c r="C33" s="388">
        <v>1</v>
      </c>
      <c r="D33" s="389"/>
      <c r="E33" s="409"/>
      <c r="F33" s="385"/>
      <c r="G33" s="385"/>
      <c r="H33" s="385"/>
      <c r="I33" s="385"/>
      <c r="J33" s="444"/>
      <c r="K33" s="140"/>
      <c r="L33" s="141"/>
      <c r="M33" s="142"/>
      <c r="N33" s="433" t="s">
        <v>5</v>
      </c>
      <c r="O33" s="439">
        <v>2</v>
      </c>
      <c r="P33" s="439"/>
      <c r="Q33" s="394">
        <v>3</v>
      </c>
      <c r="R33" s="395"/>
      <c r="S33" s="414">
        <v>4</v>
      </c>
      <c r="T33" s="414"/>
      <c r="U33" s="388">
        <v>5</v>
      </c>
      <c r="V33" s="423"/>
    </row>
    <row r="34" spans="2:22" ht="19.5" x14ac:dyDescent="0.3">
      <c r="B34" s="377"/>
      <c r="C34" s="292">
        <f>C35+D35</f>
        <v>75.08</v>
      </c>
      <c r="D34" s="323"/>
      <c r="E34" s="335"/>
      <c r="F34" s="333"/>
      <c r="G34" s="333"/>
      <c r="H34" s="333"/>
      <c r="I34" s="333"/>
      <c r="J34" s="334"/>
      <c r="K34" s="85"/>
      <c r="L34" s="81"/>
      <c r="M34" s="111"/>
      <c r="N34" s="434"/>
      <c r="O34" s="309">
        <f>O35+P35</f>
        <v>78.38</v>
      </c>
      <c r="P34" s="234"/>
      <c r="Q34" s="235">
        <f>Q35+R35</f>
        <v>51.93</v>
      </c>
      <c r="R34" s="236"/>
      <c r="S34" s="418">
        <f>S35+T35</f>
        <v>51.51</v>
      </c>
      <c r="T34" s="273"/>
      <c r="U34" s="338">
        <f>U35+V35</f>
        <v>78.38</v>
      </c>
      <c r="V34" s="328"/>
    </row>
    <row r="35" spans="2:22" ht="19.5" x14ac:dyDescent="0.3">
      <c r="B35" s="377"/>
      <c r="C35" s="56">
        <v>70.94</v>
      </c>
      <c r="D35" s="55">
        <v>4.1399999999999997</v>
      </c>
      <c r="E35" s="22"/>
      <c r="F35" s="21"/>
      <c r="G35" s="20"/>
      <c r="H35" s="20"/>
      <c r="I35" s="20"/>
      <c r="J35" s="23"/>
      <c r="K35" s="85"/>
      <c r="L35" s="81"/>
      <c r="M35" s="111"/>
      <c r="N35" s="434"/>
      <c r="O35" s="36">
        <v>70.099999999999994</v>
      </c>
      <c r="P35" s="37">
        <f>4.14+4.14</f>
        <v>8.2799999999999994</v>
      </c>
      <c r="Q35" s="70">
        <v>47.79</v>
      </c>
      <c r="R35" s="75">
        <v>4.1399999999999997</v>
      </c>
      <c r="S35" s="43">
        <v>47.37</v>
      </c>
      <c r="T35" s="44">
        <v>4.1399999999999997</v>
      </c>
      <c r="U35" s="49">
        <v>70.099999999999994</v>
      </c>
      <c r="V35" s="53">
        <f>4.14+4.14</f>
        <v>8.2799999999999994</v>
      </c>
    </row>
    <row r="36" spans="2:22" ht="19.5" x14ac:dyDescent="0.3">
      <c r="B36" s="377"/>
      <c r="C36" s="379"/>
      <c r="D36" s="380"/>
      <c r="E36" s="22"/>
      <c r="F36" s="21"/>
      <c r="G36" s="20"/>
      <c r="H36" s="20"/>
      <c r="I36" s="20"/>
      <c r="J36" s="23"/>
      <c r="K36" s="85"/>
      <c r="L36" s="81"/>
      <c r="M36" s="111"/>
      <c r="N36" s="434"/>
      <c r="O36" s="400"/>
      <c r="P36" s="239"/>
      <c r="Q36" s="396"/>
      <c r="R36" s="232"/>
      <c r="S36" s="405">
        <v>55000</v>
      </c>
      <c r="T36" s="406"/>
      <c r="U36" s="379"/>
      <c r="V36" s="380"/>
    </row>
    <row r="37" spans="2:22" ht="20.25" thickBot="1" x14ac:dyDescent="0.35">
      <c r="B37" s="378"/>
      <c r="C37" s="381"/>
      <c r="D37" s="382"/>
      <c r="E37" s="331"/>
      <c r="F37" s="332"/>
      <c r="G37" s="332"/>
      <c r="H37" s="332"/>
      <c r="I37" s="332"/>
      <c r="J37" s="337"/>
      <c r="K37" s="85"/>
      <c r="L37" s="118"/>
      <c r="M37" s="111"/>
      <c r="N37" s="435"/>
      <c r="O37" s="386"/>
      <c r="P37" s="387"/>
      <c r="Q37" s="440"/>
      <c r="R37" s="441"/>
      <c r="S37" s="445">
        <f>S34*S36</f>
        <v>2833050</v>
      </c>
      <c r="T37" s="446"/>
      <c r="U37" s="449"/>
      <c r="V37" s="450"/>
    </row>
    <row r="38" spans="2:22" s="143" customFormat="1" ht="23.25" x14ac:dyDescent="0.35">
      <c r="B38" s="144"/>
      <c r="C38" s="144"/>
      <c r="D38" s="144"/>
      <c r="E38" s="144"/>
      <c r="F38" s="144"/>
      <c r="G38" s="144"/>
      <c r="H38" s="144"/>
      <c r="I38" s="144"/>
      <c r="J38" s="144"/>
      <c r="K38" s="141"/>
      <c r="L38" s="141"/>
      <c r="M38" s="142"/>
      <c r="N38" s="433" t="s">
        <v>7</v>
      </c>
      <c r="O38" s="447">
        <v>1</v>
      </c>
      <c r="P38" s="448"/>
      <c r="Q38" s="442"/>
      <c r="R38" s="443"/>
      <c r="S38" s="443"/>
      <c r="T38" s="443"/>
      <c r="U38" s="443"/>
      <c r="V38" s="453"/>
    </row>
    <row r="39" spans="2:22" ht="19.5" x14ac:dyDescent="0.3">
      <c r="B39" s="1"/>
      <c r="C39" s="79"/>
      <c r="D39" s="79"/>
      <c r="E39" s="81"/>
      <c r="F39" s="79"/>
      <c r="G39" s="1"/>
      <c r="H39" s="1"/>
      <c r="I39" s="5"/>
      <c r="J39" s="5"/>
      <c r="K39" s="88"/>
      <c r="L39" s="119"/>
      <c r="M39" s="111"/>
      <c r="N39" s="434"/>
      <c r="O39" s="327">
        <f>O40+P40</f>
        <v>75.08</v>
      </c>
      <c r="P39" s="348"/>
      <c r="Q39" s="335"/>
      <c r="R39" s="333"/>
      <c r="S39" s="333"/>
      <c r="T39" s="333"/>
      <c r="U39" s="333"/>
      <c r="V39" s="334"/>
    </row>
    <row r="40" spans="2:22" ht="19.5" x14ac:dyDescent="0.3">
      <c r="B40" s="1"/>
      <c r="C40" s="79"/>
      <c r="D40" s="79"/>
      <c r="E40" s="81"/>
      <c r="F40" s="79"/>
      <c r="G40" s="1"/>
      <c r="H40" s="1"/>
      <c r="I40" s="5"/>
      <c r="J40" s="5"/>
      <c r="K40" s="88"/>
      <c r="L40" s="120"/>
      <c r="M40" s="111"/>
      <c r="N40" s="434"/>
      <c r="O40" s="52">
        <v>70.94</v>
      </c>
      <c r="P40" s="50">
        <v>4.1399999999999997</v>
      </c>
      <c r="Q40" s="22"/>
      <c r="R40" s="20"/>
      <c r="S40" s="20"/>
      <c r="T40" s="20"/>
      <c r="U40" s="20"/>
      <c r="V40" s="23"/>
    </row>
    <row r="41" spans="2:22" ht="19.5" x14ac:dyDescent="0.3">
      <c r="B41" s="1"/>
      <c r="C41" s="80"/>
      <c r="D41" s="80"/>
      <c r="E41" s="81"/>
      <c r="F41" s="79"/>
      <c r="G41" s="1"/>
      <c r="H41" s="1"/>
      <c r="I41" s="3"/>
      <c r="J41" s="3"/>
      <c r="K41" s="92"/>
      <c r="L41" s="120"/>
      <c r="M41" s="111"/>
      <c r="N41" s="434"/>
      <c r="O41" s="379"/>
      <c r="P41" s="452"/>
      <c r="Q41" s="22"/>
      <c r="R41" s="20"/>
      <c r="S41" s="20"/>
      <c r="T41" s="20"/>
      <c r="U41" s="20"/>
      <c r="V41" s="23"/>
    </row>
    <row r="42" spans="2:22" ht="20.25" thickBot="1" x14ac:dyDescent="0.35">
      <c r="C42" s="80"/>
      <c r="D42" s="79"/>
      <c r="E42" s="80"/>
      <c r="F42" s="80"/>
      <c r="M42" s="111"/>
      <c r="N42" s="435"/>
      <c r="O42" s="381"/>
      <c r="P42" s="451"/>
      <c r="Q42" s="331"/>
      <c r="R42" s="332"/>
      <c r="S42" s="332"/>
      <c r="T42" s="332"/>
      <c r="U42" s="332"/>
      <c r="V42" s="337"/>
    </row>
    <row r="43" spans="2:22" x14ac:dyDescent="0.25">
      <c r="M43" s="121"/>
      <c r="N43" s="1"/>
      <c r="O43" s="1"/>
      <c r="P43" s="1"/>
      <c r="Q43" s="2"/>
      <c r="R43" s="2"/>
      <c r="S43" s="2"/>
      <c r="T43" s="1"/>
      <c r="U43" s="1"/>
      <c r="V43" s="1"/>
    </row>
  </sheetData>
  <mergeCells count="251">
    <mergeCell ref="U42:V42"/>
    <mergeCell ref="S38:T38"/>
    <mergeCell ref="Q42:R42"/>
    <mergeCell ref="Q39:R39"/>
    <mergeCell ref="U34:V34"/>
    <mergeCell ref="S42:T42"/>
    <mergeCell ref="O36:P36"/>
    <mergeCell ref="Q36:R36"/>
    <mergeCell ref="U39:V39"/>
    <mergeCell ref="U37:V37"/>
    <mergeCell ref="U36:V36"/>
    <mergeCell ref="O42:P42"/>
    <mergeCell ref="O39:P39"/>
    <mergeCell ref="O41:P41"/>
    <mergeCell ref="U38:V38"/>
    <mergeCell ref="Q38:R38"/>
    <mergeCell ref="I33:J33"/>
    <mergeCell ref="I34:J34"/>
    <mergeCell ref="N38:N42"/>
    <mergeCell ref="S39:T39"/>
    <mergeCell ref="O37:P37"/>
    <mergeCell ref="S37:T37"/>
    <mergeCell ref="O34:P34"/>
    <mergeCell ref="O38:P38"/>
    <mergeCell ref="U32:V32"/>
    <mergeCell ref="U33:V33"/>
    <mergeCell ref="Q33:R33"/>
    <mergeCell ref="S31:T31"/>
    <mergeCell ref="U29:V29"/>
    <mergeCell ref="U28:V28"/>
    <mergeCell ref="S28:T28"/>
    <mergeCell ref="Q28:R28"/>
    <mergeCell ref="I37:J37"/>
    <mergeCell ref="S36:T36"/>
    <mergeCell ref="N33:N37"/>
    <mergeCell ref="S34:T34"/>
    <mergeCell ref="S33:T33"/>
    <mergeCell ref="O33:P33"/>
    <mergeCell ref="Q37:R37"/>
    <mergeCell ref="U27:V27"/>
    <mergeCell ref="S27:T27"/>
    <mergeCell ref="O31:P31"/>
    <mergeCell ref="Q34:R34"/>
    <mergeCell ref="Q18:R18"/>
    <mergeCell ref="S17:T17"/>
    <mergeCell ref="Q17:R17"/>
    <mergeCell ref="O27:P27"/>
    <mergeCell ref="O26:P26"/>
    <mergeCell ref="U19:V19"/>
    <mergeCell ref="S19:T19"/>
    <mergeCell ref="Q24:R24"/>
    <mergeCell ref="Q26:R26"/>
    <mergeCell ref="S26:T26"/>
    <mergeCell ref="U24:V24"/>
    <mergeCell ref="U26:V26"/>
    <mergeCell ref="U21:V21"/>
    <mergeCell ref="U22:V22"/>
    <mergeCell ref="U17:V17"/>
    <mergeCell ref="U18:V18"/>
    <mergeCell ref="U23:V23"/>
    <mergeCell ref="S22:T22"/>
    <mergeCell ref="Q23:R23"/>
    <mergeCell ref="U31:V31"/>
    <mergeCell ref="N28:N32"/>
    <mergeCell ref="O32:P32"/>
    <mergeCell ref="N23:N27"/>
    <mergeCell ref="O22:P22"/>
    <mergeCell ref="O19:P19"/>
    <mergeCell ref="O21:P21"/>
    <mergeCell ref="O23:P23"/>
    <mergeCell ref="O24:P24"/>
    <mergeCell ref="S23:T23"/>
    <mergeCell ref="S24:T24"/>
    <mergeCell ref="Q31:R31"/>
    <mergeCell ref="Q29:R29"/>
    <mergeCell ref="O28:P28"/>
    <mergeCell ref="O29:P29"/>
    <mergeCell ref="S29:T29"/>
    <mergeCell ref="Q27:R27"/>
    <mergeCell ref="Q32:R32"/>
    <mergeCell ref="S32:T32"/>
    <mergeCell ref="Q22:R22"/>
    <mergeCell ref="S18:T18"/>
    <mergeCell ref="I17:J17"/>
    <mergeCell ref="O16:P16"/>
    <mergeCell ref="I6:J6"/>
    <mergeCell ref="Q9:R9"/>
    <mergeCell ref="O13:P13"/>
    <mergeCell ref="Q11:R11"/>
    <mergeCell ref="I12:J12"/>
    <mergeCell ref="I13:J13"/>
    <mergeCell ref="O14:P14"/>
    <mergeCell ref="I14:J14"/>
    <mergeCell ref="S14:T14"/>
    <mergeCell ref="S13:T13"/>
    <mergeCell ref="Q21:R21"/>
    <mergeCell ref="S21:T21"/>
    <mergeCell ref="Q19:R19"/>
    <mergeCell ref="N18:N22"/>
    <mergeCell ref="O18:P18"/>
    <mergeCell ref="O17:P17"/>
    <mergeCell ref="N13:N17"/>
    <mergeCell ref="N2:V2"/>
    <mergeCell ref="B2:J2"/>
    <mergeCell ref="E6:F6"/>
    <mergeCell ref="U6:V6"/>
    <mergeCell ref="C3:D3"/>
    <mergeCell ref="E3:F3"/>
    <mergeCell ref="I4:J4"/>
    <mergeCell ref="I11:J11"/>
    <mergeCell ref="O12:P12"/>
    <mergeCell ref="N8:N12"/>
    <mergeCell ref="I8:J8"/>
    <mergeCell ref="Q8:R8"/>
    <mergeCell ref="G11:H11"/>
    <mergeCell ref="O7:P7"/>
    <mergeCell ref="N3:N7"/>
    <mergeCell ref="G8:H8"/>
    <mergeCell ref="G4:H4"/>
    <mergeCell ref="U3:V3"/>
    <mergeCell ref="G3:H3"/>
    <mergeCell ref="O4:P4"/>
    <mergeCell ref="Q6:R6"/>
    <mergeCell ref="Q4:R4"/>
    <mergeCell ref="S3:T3"/>
    <mergeCell ref="Q3:R3"/>
    <mergeCell ref="O3:P3"/>
    <mergeCell ref="O6:P6"/>
    <mergeCell ref="G6:H6"/>
    <mergeCell ref="U7:V7"/>
    <mergeCell ref="S7:T7"/>
    <mergeCell ref="I3:J3"/>
    <mergeCell ref="U16:V16"/>
    <mergeCell ref="E8:F8"/>
    <mergeCell ref="C11:D11"/>
    <mergeCell ref="Q16:R16"/>
    <mergeCell ref="U14:V14"/>
    <mergeCell ref="S16:T16"/>
    <mergeCell ref="Q14:R14"/>
    <mergeCell ref="U13:V13"/>
    <mergeCell ref="U12:V12"/>
    <mergeCell ref="E9:F9"/>
    <mergeCell ref="G9:H9"/>
    <mergeCell ref="I9:J9"/>
    <mergeCell ref="Q13:R13"/>
    <mergeCell ref="Q12:R12"/>
    <mergeCell ref="O11:P11"/>
    <mergeCell ref="U9:V9"/>
    <mergeCell ref="U4:V4"/>
    <mergeCell ref="S12:T12"/>
    <mergeCell ref="S4:T4"/>
    <mergeCell ref="S6:T6"/>
    <mergeCell ref="Q7:R7"/>
    <mergeCell ref="G7:H7"/>
    <mergeCell ref="I7:J7"/>
    <mergeCell ref="O9:P9"/>
    <mergeCell ref="O8:P8"/>
    <mergeCell ref="U11:V11"/>
    <mergeCell ref="S8:T8"/>
    <mergeCell ref="U8:V8"/>
    <mergeCell ref="G12:H12"/>
    <mergeCell ref="S9:T9"/>
    <mergeCell ref="S11:T11"/>
    <mergeCell ref="I18:J18"/>
    <mergeCell ref="I22:J22"/>
    <mergeCell ref="G17:H17"/>
    <mergeCell ref="G14:H14"/>
    <mergeCell ref="G16:H16"/>
    <mergeCell ref="I16:J16"/>
    <mergeCell ref="I19:J19"/>
    <mergeCell ref="I21:J21"/>
    <mergeCell ref="B3:B7"/>
    <mergeCell ref="C6:D6"/>
    <mergeCell ref="C7:D7"/>
    <mergeCell ref="E7:F7"/>
    <mergeCell ref="E4:F4"/>
    <mergeCell ref="C4:D4"/>
    <mergeCell ref="E12:F12"/>
    <mergeCell ref="E11:F11"/>
    <mergeCell ref="G23:H23"/>
    <mergeCell ref="G28:H28"/>
    <mergeCell ref="G24:H24"/>
    <mergeCell ref="I29:J29"/>
    <mergeCell ref="E28:F28"/>
    <mergeCell ref="I27:J27"/>
    <mergeCell ref="I26:J26"/>
    <mergeCell ref="G26:H26"/>
    <mergeCell ref="E27:F27"/>
    <mergeCell ref="G29:H29"/>
    <mergeCell ref="G27:H27"/>
    <mergeCell ref="E29:F29"/>
    <mergeCell ref="I23:J23"/>
    <mergeCell ref="I24:J24"/>
    <mergeCell ref="I28:J28"/>
    <mergeCell ref="E33:F33"/>
    <mergeCell ref="C17:D17"/>
    <mergeCell ref="C19:D19"/>
    <mergeCell ref="C21:D21"/>
    <mergeCell ref="C23:D23"/>
    <mergeCell ref="C24:D24"/>
    <mergeCell ref="C18:D18"/>
    <mergeCell ref="E19:F19"/>
    <mergeCell ref="C31:D31"/>
    <mergeCell ref="E31:F31"/>
    <mergeCell ref="C26:D26"/>
    <mergeCell ref="E26:F26"/>
    <mergeCell ref="B8:B12"/>
    <mergeCell ref="C8:D8"/>
    <mergeCell ref="E13:F13"/>
    <mergeCell ref="E16:F16"/>
    <mergeCell ref="E17:F17"/>
    <mergeCell ref="E14:F14"/>
    <mergeCell ref="C9:D9"/>
    <mergeCell ref="G18:H18"/>
    <mergeCell ref="G22:H22"/>
    <mergeCell ref="G21:H21"/>
    <mergeCell ref="C12:D12"/>
    <mergeCell ref="C14:D14"/>
    <mergeCell ref="B13:B17"/>
    <mergeCell ref="C16:D16"/>
    <mergeCell ref="C13:D13"/>
    <mergeCell ref="C22:D22"/>
    <mergeCell ref="E21:F21"/>
    <mergeCell ref="E22:F22"/>
    <mergeCell ref="E18:F18"/>
    <mergeCell ref="G19:H19"/>
    <mergeCell ref="G13:H13"/>
    <mergeCell ref="B33:B37"/>
    <mergeCell ref="B18:B22"/>
    <mergeCell ref="B23:B27"/>
    <mergeCell ref="B28:B32"/>
    <mergeCell ref="I31:J31"/>
    <mergeCell ref="I32:J32"/>
    <mergeCell ref="C37:D37"/>
    <mergeCell ref="C34:D34"/>
    <mergeCell ref="C36:D36"/>
    <mergeCell ref="G37:H37"/>
    <mergeCell ref="G32:H32"/>
    <mergeCell ref="G34:H34"/>
    <mergeCell ref="G33:H33"/>
    <mergeCell ref="E37:F37"/>
    <mergeCell ref="C32:D32"/>
    <mergeCell ref="C29:D29"/>
    <mergeCell ref="C33:D33"/>
    <mergeCell ref="C27:D27"/>
    <mergeCell ref="C28:D28"/>
    <mergeCell ref="E24:F24"/>
    <mergeCell ref="E23:F23"/>
    <mergeCell ref="G31:H31"/>
    <mergeCell ref="E34:F34"/>
    <mergeCell ref="E32:F32"/>
  </mergeCells>
  <phoneticPr fontId="0" type="noConversion"/>
  <pageMargins left="0" right="0" top="0.35433070866141736" bottom="0.35433070866141736" header="0" footer="0"/>
  <pageSetup paperSize="9" scale="6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3"/>
  <sheetViews>
    <sheetView topLeftCell="A10" zoomScale="75" zoomScaleNormal="75" workbookViewId="0">
      <selection activeCell="I24" sqref="I24"/>
    </sheetView>
  </sheetViews>
  <sheetFormatPr defaultRowHeight="15.75" x14ac:dyDescent="0.25"/>
  <cols>
    <col min="1" max="1" width="24.85546875" customWidth="1"/>
    <col min="5" max="10" width="9" bestFit="1" customWidth="1"/>
    <col min="11" max="11" width="8" style="80" customWidth="1"/>
    <col min="12" max="12" width="7.28515625" style="80" customWidth="1"/>
    <col min="14" max="21" width="9" bestFit="1" customWidth="1"/>
    <col min="22" max="27" width="8.85546875" style="82"/>
  </cols>
  <sheetData>
    <row r="1" spans="2:21" ht="24" thickBot="1" x14ac:dyDescent="0.4">
      <c r="B1" s="501" t="s">
        <v>16</v>
      </c>
      <c r="C1" s="502"/>
      <c r="D1" s="502"/>
      <c r="E1" s="502"/>
      <c r="F1" s="502"/>
      <c r="G1" s="502"/>
      <c r="H1" s="502"/>
      <c r="I1" s="502"/>
      <c r="J1" s="503"/>
      <c r="K1" s="122"/>
      <c r="L1" s="112"/>
      <c r="M1" s="490" t="s">
        <v>17</v>
      </c>
      <c r="N1" s="491"/>
      <c r="O1" s="491"/>
      <c r="P1" s="491"/>
      <c r="Q1" s="491"/>
      <c r="R1" s="491"/>
      <c r="S1" s="491"/>
      <c r="T1" s="491"/>
      <c r="U1" s="492"/>
    </row>
    <row r="2" spans="2:21" s="143" customFormat="1" ht="23.25" x14ac:dyDescent="0.35">
      <c r="B2" s="504" t="s">
        <v>1</v>
      </c>
      <c r="C2" s="389">
        <v>26</v>
      </c>
      <c r="D2" s="389"/>
      <c r="E2" s="392">
        <v>27</v>
      </c>
      <c r="F2" s="402"/>
      <c r="G2" s="401">
        <v>28</v>
      </c>
      <c r="H2" s="401"/>
      <c r="I2" s="426">
        <v>29</v>
      </c>
      <c r="J2" s="425"/>
      <c r="K2" s="140"/>
      <c r="L2" s="145"/>
      <c r="M2" s="466" t="s">
        <v>8</v>
      </c>
      <c r="N2" s="493">
        <v>29</v>
      </c>
      <c r="O2" s="494"/>
      <c r="P2" s="495">
        <v>30</v>
      </c>
      <c r="Q2" s="496"/>
      <c r="R2" s="493">
        <v>31</v>
      </c>
      <c r="S2" s="494"/>
      <c r="T2" s="460">
        <v>32</v>
      </c>
      <c r="U2" s="461"/>
    </row>
    <row r="3" spans="2:21" ht="19.5" x14ac:dyDescent="0.3">
      <c r="B3" s="505"/>
      <c r="C3" s="338">
        <f>C4+D4</f>
        <v>77.599999999999994</v>
      </c>
      <c r="D3" s="348"/>
      <c r="E3" s="235">
        <f>E4+F4</f>
        <v>51.31</v>
      </c>
      <c r="F3" s="236"/>
      <c r="G3" s="317">
        <f>G4+H4</f>
        <v>50.89</v>
      </c>
      <c r="H3" s="257"/>
      <c r="I3" s="338">
        <f>I4+J4</f>
        <v>77.599999999999994</v>
      </c>
      <c r="J3" s="328"/>
      <c r="K3" s="85"/>
      <c r="M3" s="467"/>
      <c r="N3" s="456">
        <f>N4+O4</f>
        <v>77.599999999999994</v>
      </c>
      <c r="O3" s="457"/>
      <c r="P3" s="458">
        <f>P4+Q4</f>
        <v>51.370000000000005</v>
      </c>
      <c r="Q3" s="459"/>
      <c r="R3" s="456">
        <f>R4+S4</f>
        <v>51.370000000000005</v>
      </c>
      <c r="S3" s="457"/>
      <c r="T3" s="458">
        <f>T4+U4</f>
        <v>77.599999999999994</v>
      </c>
      <c r="U3" s="459"/>
    </row>
    <row r="4" spans="2:21" ht="19.5" x14ac:dyDescent="0.3">
      <c r="B4" s="505"/>
      <c r="C4" s="49">
        <v>65.45</v>
      </c>
      <c r="D4" s="50">
        <f>4.05+4.05+4.05</f>
        <v>12.149999999999999</v>
      </c>
      <c r="E4" s="70">
        <v>43.21</v>
      </c>
      <c r="F4" s="75">
        <f>4.05+4.05</f>
        <v>8.1</v>
      </c>
      <c r="G4" s="74">
        <v>42.79</v>
      </c>
      <c r="H4" s="71">
        <f>4.05+4.05</f>
        <v>8.1</v>
      </c>
      <c r="I4" s="49">
        <v>65.45</v>
      </c>
      <c r="J4" s="53">
        <f>4.05+4.05+4.05</f>
        <v>12.149999999999999</v>
      </c>
      <c r="K4" s="85"/>
      <c r="M4" s="467"/>
      <c r="N4" s="101">
        <v>65.45</v>
      </c>
      <c r="O4" s="102">
        <f>4.05+4.05+4.05</f>
        <v>12.149999999999999</v>
      </c>
      <c r="P4" s="99">
        <v>43.27</v>
      </c>
      <c r="Q4" s="103">
        <f>4.05+4.05</f>
        <v>8.1</v>
      </c>
      <c r="R4" s="101">
        <v>43.27</v>
      </c>
      <c r="S4" s="102">
        <f>4.05+4.05</f>
        <v>8.1</v>
      </c>
      <c r="T4" s="99">
        <v>65.45</v>
      </c>
      <c r="U4" s="100">
        <f>4.05+4.05+4.05</f>
        <v>12.149999999999999</v>
      </c>
    </row>
    <row r="5" spans="2:21" x14ac:dyDescent="0.25">
      <c r="B5" s="505"/>
      <c r="C5" s="486"/>
      <c r="D5" s="487"/>
      <c r="E5" s="484"/>
      <c r="F5" s="485"/>
      <c r="G5" s="484"/>
      <c r="H5" s="485"/>
      <c r="I5" s="486"/>
      <c r="J5" s="487"/>
      <c r="K5" s="89"/>
      <c r="M5" s="468"/>
      <c r="N5" s="462"/>
      <c r="O5" s="463"/>
      <c r="P5" s="462"/>
      <c r="Q5" s="463"/>
      <c r="R5" s="462"/>
      <c r="S5" s="463"/>
      <c r="T5" s="462"/>
      <c r="U5" s="463"/>
    </row>
    <row r="6" spans="2:21" ht="20.25" thickBot="1" x14ac:dyDescent="0.35">
      <c r="B6" s="506"/>
      <c r="C6" s="509"/>
      <c r="D6" s="510"/>
      <c r="E6" s="507"/>
      <c r="F6" s="508"/>
      <c r="G6" s="507"/>
      <c r="H6" s="508"/>
      <c r="I6" s="290"/>
      <c r="J6" s="291"/>
      <c r="K6" s="90"/>
      <c r="M6" s="468"/>
      <c r="N6" s="499"/>
      <c r="O6" s="500"/>
      <c r="P6" s="497"/>
      <c r="Q6" s="498"/>
      <c r="R6" s="497"/>
      <c r="S6" s="498"/>
      <c r="T6" s="454"/>
      <c r="U6" s="455"/>
    </row>
    <row r="7" spans="2:21" s="143" customFormat="1" ht="23.25" x14ac:dyDescent="0.35">
      <c r="B7" s="517" t="s">
        <v>0</v>
      </c>
      <c r="C7" s="424">
        <v>22</v>
      </c>
      <c r="D7" s="424"/>
      <c r="E7" s="392">
        <v>23</v>
      </c>
      <c r="F7" s="402"/>
      <c r="G7" s="393">
        <v>24</v>
      </c>
      <c r="H7" s="393"/>
      <c r="I7" s="426">
        <v>25</v>
      </c>
      <c r="J7" s="425"/>
      <c r="K7" s="140"/>
      <c r="L7" s="145"/>
      <c r="M7" s="469" t="s">
        <v>1</v>
      </c>
      <c r="N7" s="464">
        <v>25</v>
      </c>
      <c r="O7" s="465"/>
      <c r="P7" s="460">
        <v>26</v>
      </c>
      <c r="Q7" s="461"/>
      <c r="R7" s="460">
        <v>27</v>
      </c>
      <c r="S7" s="461"/>
      <c r="T7" s="482">
        <v>28</v>
      </c>
      <c r="U7" s="483"/>
    </row>
    <row r="8" spans="2:21" ht="19.5" x14ac:dyDescent="0.3">
      <c r="B8" s="518"/>
      <c r="C8" s="322">
        <f>C9+D9</f>
        <v>78.38</v>
      </c>
      <c r="D8" s="323"/>
      <c r="E8" s="235">
        <f>E9+F9</f>
        <v>51.93</v>
      </c>
      <c r="F8" s="236"/>
      <c r="G8" s="317">
        <f>G9+H9</f>
        <v>51.51</v>
      </c>
      <c r="H8" s="257"/>
      <c r="I8" s="338">
        <f>I9+J9</f>
        <v>78.38</v>
      </c>
      <c r="J8" s="328"/>
      <c r="K8" s="85"/>
      <c r="M8" s="467"/>
      <c r="N8" s="456">
        <f>N9+O9</f>
        <v>78.38</v>
      </c>
      <c r="O8" s="457"/>
      <c r="P8" s="458">
        <f>P9+Q9</f>
        <v>51.99</v>
      </c>
      <c r="Q8" s="459"/>
      <c r="R8" s="458">
        <f>R9+S9</f>
        <v>51.99</v>
      </c>
      <c r="S8" s="459"/>
      <c r="T8" s="235">
        <f>T9+U9</f>
        <v>78.38</v>
      </c>
      <c r="U8" s="236"/>
    </row>
    <row r="9" spans="2:21" ht="19.5" x14ac:dyDescent="0.3">
      <c r="B9" s="518"/>
      <c r="C9" s="54">
        <v>70.099999999999994</v>
      </c>
      <c r="D9" s="55">
        <f>4.14+4.14</f>
        <v>8.2799999999999994</v>
      </c>
      <c r="E9" s="70">
        <v>47.79</v>
      </c>
      <c r="F9" s="75">
        <v>4.1399999999999997</v>
      </c>
      <c r="G9" s="74">
        <v>47.37</v>
      </c>
      <c r="H9" s="71">
        <v>4.1399999999999997</v>
      </c>
      <c r="I9" s="49">
        <v>70.099999999999994</v>
      </c>
      <c r="J9" s="53">
        <f>4.14+4.14</f>
        <v>8.2799999999999994</v>
      </c>
      <c r="K9" s="85"/>
      <c r="M9" s="467"/>
      <c r="N9" s="101">
        <v>70.099999999999994</v>
      </c>
      <c r="O9" s="102">
        <f>4.14+4.14</f>
        <v>8.2799999999999994</v>
      </c>
      <c r="P9" s="99">
        <v>47.85</v>
      </c>
      <c r="Q9" s="100">
        <v>4.1399999999999997</v>
      </c>
      <c r="R9" s="99">
        <v>47.85</v>
      </c>
      <c r="S9" s="100">
        <v>4.1399999999999997</v>
      </c>
      <c r="T9" s="72">
        <v>70.099999999999994</v>
      </c>
      <c r="U9" s="73">
        <f>4.14+4.14</f>
        <v>8.2799999999999994</v>
      </c>
    </row>
    <row r="10" spans="2:21" x14ac:dyDescent="0.25">
      <c r="B10" s="518"/>
      <c r="C10" s="486"/>
      <c r="D10" s="487"/>
      <c r="E10" s="484"/>
      <c r="F10" s="485"/>
      <c r="G10" s="484"/>
      <c r="H10" s="485"/>
      <c r="I10" s="486"/>
      <c r="J10" s="487"/>
      <c r="K10" s="89"/>
      <c r="M10" s="468"/>
      <c r="N10" s="462"/>
      <c r="O10" s="463"/>
      <c r="P10" s="462"/>
      <c r="Q10" s="463"/>
      <c r="R10" s="462"/>
      <c r="S10" s="463"/>
      <c r="T10" s="484"/>
      <c r="U10" s="485"/>
    </row>
    <row r="11" spans="2:21" ht="20.25" thickBot="1" x14ac:dyDescent="0.35">
      <c r="B11" s="519"/>
      <c r="C11" s="509"/>
      <c r="D11" s="510"/>
      <c r="E11" s="507"/>
      <c r="F11" s="508"/>
      <c r="G11" s="507"/>
      <c r="H11" s="508"/>
      <c r="I11" s="290"/>
      <c r="J11" s="291"/>
      <c r="K11" s="90"/>
      <c r="M11" s="470"/>
      <c r="N11" s="488"/>
      <c r="O11" s="489"/>
      <c r="P11" s="454"/>
      <c r="Q11" s="455"/>
      <c r="R11" s="454"/>
      <c r="S11" s="455"/>
      <c r="T11" s="254"/>
      <c r="U11" s="479"/>
    </row>
    <row r="12" spans="2:21" s="143" customFormat="1" ht="23.25" x14ac:dyDescent="0.35">
      <c r="B12" s="517" t="s">
        <v>2</v>
      </c>
      <c r="C12" s="391">
        <v>18</v>
      </c>
      <c r="D12" s="391"/>
      <c r="E12" s="419">
        <v>19</v>
      </c>
      <c r="F12" s="420"/>
      <c r="G12" s="515">
        <v>20</v>
      </c>
      <c r="H12" s="515"/>
      <c r="I12" s="426">
        <v>21</v>
      </c>
      <c r="J12" s="425"/>
      <c r="K12" s="140"/>
      <c r="L12" s="145"/>
      <c r="M12" s="466" t="s">
        <v>0</v>
      </c>
      <c r="N12" s="480">
        <v>21</v>
      </c>
      <c r="O12" s="481"/>
      <c r="P12" s="473">
        <v>22</v>
      </c>
      <c r="Q12" s="474"/>
      <c r="R12" s="460">
        <v>23</v>
      </c>
      <c r="S12" s="461"/>
      <c r="T12" s="482">
        <v>24</v>
      </c>
      <c r="U12" s="483"/>
    </row>
    <row r="13" spans="2:21" ht="19.5" x14ac:dyDescent="0.3">
      <c r="B13" s="518"/>
      <c r="C13" s="192">
        <f>C14+D14</f>
        <v>78.38</v>
      </c>
      <c r="D13" s="193"/>
      <c r="E13" s="421">
        <f>E14+F14</f>
        <v>51.93</v>
      </c>
      <c r="F13" s="422"/>
      <c r="G13" s="421">
        <f>G14+H14</f>
        <v>51.51</v>
      </c>
      <c r="H13" s="422"/>
      <c r="I13" s="338">
        <f>I14+J14</f>
        <v>78.38</v>
      </c>
      <c r="J13" s="328"/>
      <c r="K13" s="85"/>
      <c r="M13" s="467"/>
      <c r="N13" s="317">
        <f>N14+O14</f>
        <v>78.38</v>
      </c>
      <c r="O13" s="257"/>
      <c r="P13" s="198">
        <f>P14+Q14</f>
        <v>51.99</v>
      </c>
      <c r="Q13" s="199"/>
      <c r="R13" s="458">
        <f>R14+S14</f>
        <v>51.99</v>
      </c>
      <c r="S13" s="459"/>
      <c r="T13" s="235">
        <f>T14+U14</f>
        <v>78.38</v>
      </c>
      <c r="U13" s="236"/>
    </row>
    <row r="14" spans="2:21" ht="19.5" x14ac:dyDescent="0.3">
      <c r="B14" s="518"/>
      <c r="C14" s="42">
        <v>70.099999999999994</v>
      </c>
      <c r="D14" s="39">
        <f>4.14+4.14</f>
        <v>8.2799999999999994</v>
      </c>
      <c r="E14" s="156">
        <v>47.79</v>
      </c>
      <c r="F14" s="158">
        <v>4.1399999999999997</v>
      </c>
      <c r="G14" s="156">
        <v>47.37</v>
      </c>
      <c r="H14" s="157">
        <v>4.1399999999999997</v>
      </c>
      <c r="I14" s="49">
        <v>70.099999999999994</v>
      </c>
      <c r="J14" s="53">
        <f>4.14+4.14</f>
        <v>8.2799999999999994</v>
      </c>
      <c r="K14" s="85"/>
      <c r="M14" s="467"/>
      <c r="N14" s="77">
        <v>70.099999999999994</v>
      </c>
      <c r="O14" s="78">
        <f>4.14+4.14</f>
        <v>8.2799999999999994</v>
      </c>
      <c r="P14" s="30">
        <v>47.85</v>
      </c>
      <c r="Q14" s="32">
        <v>4.1399999999999997</v>
      </c>
      <c r="R14" s="99">
        <v>47.85</v>
      </c>
      <c r="S14" s="100">
        <v>4.1399999999999997</v>
      </c>
      <c r="T14" s="72">
        <v>70.099999999999994</v>
      </c>
      <c r="U14" s="73">
        <f>4.14+4.14</f>
        <v>8.2799999999999994</v>
      </c>
    </row>
    <row r="15" spans="2:21" x14ac:dyDescent="0.25">
      <c r="B15" s="518"/>
      <c r="C15" s="471"/>
      <c r="D15" s="472"/>
      <c r="E15" s="511">
        <v>55000</v>
      </c>
      <c r="F15" s="512"/>
      <c r="G15" s="511">
        <v>55000</v>
      </c>
      <c r="H15" s="512"/>
      <c r="I15" s="486"/>
      <c r="J15" s="487"/>
      <c r="K15" s="89"/>
      <c r="M15" s="468"/>
      <c r="N15" s="484"/>
      <c r="O15" s="485"/>
      <c r="P15" s="471"/>
      <c r="Q15" s="472"/>
      <c r="R15" s="462"/>
      <c r="S15" s="463"/>
      <c r="T15" s="484"/>
      <c r="U15" s="485"/>
    </row>
    <row r="16" spans="2:21" ht="20.25" thickBot="1" x14ac:dyDescent="0.35">
      <c r="B16" s="519"/>
      <c r="C16" s="187"/>
      <c r="D16" s="188"/>
      <c r="E16" s="513">
        <f>E13*E15</f>
        <v>2856150</v>
      </c>
      <c r="F16" s="514"/>
      <c r="G16" s="513">
        <f>G13*G15</f>
        <v>2833050</v>
      </c>
      <c r="H16" s="514"/>
      <c r="I16" s="290"/>
      <c r="J16" s="291"/>
      <c r="K16" s="90"/>
      <c r="M16" s="468"/>
      <c r="N16" s="477"/>
      <c r="O16" s="255"/>
      <c r="P16" s="214"/>
      <c r="Q16" s="215"/>
      <c r="R16" s="454"/>
      <c r="S16" s="455"/>
      <c r="T16" s="254"/>
      <c r="U16" s="479"/>
    </row>
    <row r="17" spans="2:21" s="143" customFormat="1" ht="23.25" x14ac:dyDescent="0.35">
      <c r="B17" s="517" t="s">
        <v>3</v>
      </c>
      <c r="C17" s="411">
        <v>14</v>
      </c>
      <c r="D17" s="411"/>
      <c r="E17" s="527">
        <v>15</v>
      </c>
      <c r="F17" s="528"/>
      <c r="G17" s="393">
        <v>16</v>
      </c>
      <c r="H17" s="393"/>
      <c r="I17" s="390">
        <v>17</v>
      </c>
      <c r="J17" s="399"/>
      <c r="K17" s="140"/>
      <c r="L17" s="145"/>
      <c r="M17" s="469" t="s">
        <v>2</v>
      </c>
      <c r="N17" s="475">
        <v>17</v>
      </c>
      <c r="O17" s="476"/>
      <c r="P17" s="460">
        <v>18</v>
      </c>
      <c r="Q17" s="461"/>
      <c r="R17" s="464">
        <v>19</v>
      </c>
      <c r="S17" s="465"/>
      <c r="T17" s="460">
        <v>20</v>
      </c>
      <c r="U17" s="461"/>
    </row>
    <row r="18" spans="2:21" ht="19.5" x14ac:dyDescent="0.3">
      <c r="B18" s="518"/>
      <c r="C18" s="322">
        <f>C19+D19</f>
        <v>78.38</v>
      </c>
      <c r="D18" s="323"/>
      <c r="E18" s="175">
        <f>E19+F19</f>
        <v>51.93</v>
      </c>
      <c r="F18" s="253"/>
      <c r="G18" s="317">
        <f>G19+H19</f>
        <v>51.51</v>
      </c>
      <c r="H18" s="257"/>
      <c r="I18" s="198">
        <f>I19+J19</f>
        <v>78.38</v>
      </c>
      <c r="J18" s="199"/>
      <c r="K18" s="85"/>
      <c r="M18" s="467"/>
      <c r="N18" s="249">
        <f>N19+O19</f>
        <v>78.38</v>
      </c>
      <c r="O18" s="205"/>
      <c r="P18" s="458">
        <f>P19+Q19</f>
        <v>51.99</v>
      </c>
      <c r="Q18" s="459"/>
      <c r="R18" s="456">
        <f>R19+S19</f>
        <v>51.99</v>
      </c>
      <c r="S18" s="457"/>
      <c r="T18" s="458">
        <f>T19+U19</f>
        <v>78.38</v>
      </c>
      <c r="U18" s="459"/>
    </row>
    <row r="19" spans="2:21" ht="19.5" x14ac:dyDescent="0.3">
      <c r="B19" s="518"/>
      <c r="C19" s="54">
        <v>70.099999999999994</v>
      </c>
      <c r="D19" s="55">
        <f>4.14+4.14</f>
        <v>8.2799999999999994</v>
      </c>
      <c r="E19" s="9">
        <v>47.79</v>
      </c>
      <c r="F19" s="6">
        <v>4.1399999999999997</v>
      </c>
      <c r="G19" s="74">
        <v>47.37</v>
      </c>
      <c r="H19" s="71">
        <v>4.1399999999999997</v>
      </c>
      <c r="I19" s="38">
        <v>70.099999999999994</v>
      </c>
      <c r="J19" s="41">
        <f>4.14+4.14</f>
        <v>8.2799999999999994</v>
      </c>
      <c r="K19" s="85"/>
      <c r="M19" s="467"/>
      <c r="N19" s="35">
        <v>70.099999999999994</v>
      </c>
      <c r="O19" s="33">
        <f>4.14+4.14</f>
        <v>8.2799999999999994</v>
      </c>
      <c r="P19" s="99">
        <v>47.85</v>
      </c>
      <c r="Q19" s="100">
        <v>4.1399999999999997</v>
      </c>
      <c r="R19" s="101">
        <v>47.85</v>
      </c>
      <c r="S19" s="102">
        <v>4.1399999999999997</v>
      </c>
      <c r="T19" s="99">
        <v>70.099999999999994</v>
      </c>
      <c r="U19" s="100">
        <f>4.14+4.14</f>
        <v>8.2799999999999994</v>
      </c>
    </row>
    <row r="20" spans="2:21" x14ac:dyDescent="0.25">
      <c r="B20" s="518"/>
      <c r="C20" s="486"/>
      <c r="D20" s="487"/>
      <c r="E20" s="525">
        <v>55000</v>
      </c>
      <c r="F20" s="526"/>
      <c r="G20" s="484"/>
      <c r="H20" s="485"/>
      <c r="I20" s="471"/>
      <c r="J20" s="472"/>
      <c r="K20" s="89"/>
      <c r="M20" s="468"/>
      <c r="N20" s="471"/>
      <c r="O20" s="472"/>
      <c r="P20" s="462"/>
      <c r="Q20" s="463"/>
      <c r="R20" s="462"/>
      <c r="S20" s="463"/>
      <c r="T20" s="462"/>
      <c r="U20" s="463"/>
    </row>
    <row r="21" spans="2:21" ht="20.25" thickBot="1" x14ac:dyDescent="0.35">
      <c r="B21" s="519"/>
      <c r="C21" s="509"/>
      <c r="D21" s="510"/>
      <c r="E21" s="168">
        <f>E18*E20</f>
        <v>2856150</v>
      </c>
      <c r="F21" s="169"/>
      <c r="G21" s="507"/>
      <c r="H21" s="508"/>
      <c r="I21" s="516"/>
      <c r="J21" s="227"/>
      <c r="K21" s="90"/>
      <c r="M21" s="470"/>
      <c r="N21" s="478"/>
      <c r="O21" s="279"/>
      <c r="P21" s="454"/>
      <c r="Q21" s="455"/>
      <c r="R21" s="454"/>
      <c r="S21" s="455"/>
      <c r="T21" s="454"/>
      <c r="U21" s="455"/>
    </row>
    <row r="22" spans="2:21" s="143" customFormat="1" ht="23.25" x14ac:dyDescent="0.35">
      <c r="B22" s="517" t="s">
        <v>4</v>
      </c>
      <c r="C22" s="426">
        <v>10</v>
      </c>
      <c r="D22" s="425"/>
      <c r="E22" s="392">
        <v>11</v>
      </c>
      <c r="F22" s="402"/>
      <c r="G22" s="390">
        <v>12</v>
      </c>
      <c r="H22" s="399"/>
      <c r="I22" s="426">
        <v>13</v>
      </c>
      <c r="J22" s="425"/>
      <c r="K22" s="140"/>
      <c r="L22" s="145"/>
      <c r="M22" s="466" t="s">
        <v>3</v>
      </c>
      <c r="N22" s="460">
        <v>13</v>
      </c>
      <c r="O22" s="461"/>
      <c r="P22" s="460">
        <v>14</v>
      </c>
      <c r="Q22" s="461"/>
      <c r="R22" s="460">
        <v>15</v>
      </c>
      <c r="S22" s="461"/>
      <c r="T22" s="473">
        <v>16</v>
      </c>
      <c r="U22" s="474"/>
    </row>
    <row r="23" spans="2:21" ht="19.5" x14ac:dyDescent="0.3">
      <c r="B23" s="518"/>
      <c r="C23" s="292">
        <f>C24+D24</f>
        <v>78.38</v>
      </c>
      <c r="D23" s="293"/>
      <c r="E23" s="235">
        <f>E24+F24</f>
        <v>51.93</v>
      </c>
      <c r="F23" s="236"/>
      <c r="G23" s="198">
        <f>G24+H24</f>
        <v>51.51</v>
      </c>
      <c r="H23" s="199"/>
      <c r="I23" s="338">
        <f>I24+J24</f>
        <v>78.38</v>
      </c>
      <c r="J23" s="328"/>
      <c r="K23" s="85"/>
      <c r="M23" s="467"/>
      <c r="N23" s="458">
        <f>N24+O24</f>
        <v>78.38</v>
      </c>
      <c r="O23" s="459"/>
      <c r="P23" s="458">
        <f>P24+Q24</f>
        <v>51.99</v>
      </c>
      <c r="Q23" s="459"/>
      <c r="R23" s="458">
        <f>R24+S24</f>
        <v>51.99</v>
      </c>
      <c r="S23" s="459"/>
      <c r="T23" s="198">
        <f>T24+U24</f>
        <v>78.38</v>
      </c>
      <c r="U23" s="199"/>
    </row>
    <row r="24" spans="2:21" ht="19.5" x14ac:dyDescent="0.3">
      <c r="B24" s="518"/>
      <c r="C24" s="56">
        <v>70.099999999999994</v>
      </c>
      <c r="D24" s="57">
        <f>4.14+4.14</f>
        <v>8.2799999999999994</v>
      </c>
      <c r="E24" s="70">
        <v>47.79</v>
      </c>
      <c r="F24" s="75">
        <v>4.1399999999999997</v>
      </c>
      <c r="G24" s="38">
        <v>47.37</v>
      </c>
      <c r="H24" s="41">
        <v>4.1399999999999997</v>
      </c>
      <c r="I24" s="49">
        <v>70.099999999999994</v>
      </c>
      <c r="J24" s="53">
        <f>4.14+4.14</f>
        <v>8.2799999999999994</v>
      </c>
      <c r="K24" s="85"/>
      <c r="M24" s="467"/>
      <c r="N24" s="99">
        <v>70.099999999999994</v>
      </c>
      <c r="O24" s="100">
        <f>4.14+4.14</f>
        <v>8.2799999999999994</v>
      </c>
      <c r="P24" s="99">
        <v>47.85</v>
      </c>
      <c r="Q24" s="100">
        <v>4.1399999999999997</v>
      </c>
      <c r="R24" s="99">
        <v>47.85</v>
      </c>
      <c r="S24" s="100">
        <v>4.1399999999999997</v>
      </c>
      <c r="T24" s="30">
        <v>70.099999999999994</v>
      </c>
      <c r="U24" s="32">
        <f>4.14+4.14</f>
        <v>8.2799999999999994</v>
      </c>
    </row>
    <row r="25" spans="2:21" x14ac:dyDescent="0.25">
      <c r="B25" s="518"/>
      <c r="C25" s="486"/>
      <c r="D25" s="487"/>
      <c r="E25" s="484"/>
      <c r="F25" s="485"/>
      <c r="G25" s="471"/>
      <c r="H25" s="472"/>
      <c r="I25" s="486"/>
      <c r="J25" s="487"/>
      <c r="K25" s="89"/>
      <c r="M25" s="468"/>
      <c r="N25" s="462"/>
      <c r="O25" s="463"/>
      <c r="P25" s="462"/>
      <c r="Q25" s="463"/>
      <c r="R25" s="462"/>
      <c r="S25" s="463"/>
      <c r="T25" s="471"/>
      <c r="U25" s="472"/>
    </row>
    <row r="26" spans="2:21" ht="20.25" thickBot="1" x14ac:dyDescent="0.35">
      <c r="B26" s="519"/>
      <c r="C26" s="290"/>
      <c r="D26" s="291"/>
      <c r="E26" s="254"/>
      <c r="F26" s="479"/>
      <c r="G26" s="214"/>
      <c r="H26" s="215"/>
      <c r="I26" s="290"/>
      <c r="J26" s="291"/>
      <c r="K26" s="90"/>
      <c r="M26" s="468"/>
      <c r="N26" s="454"/>
      <c r="O26" s="455"/>
      <c r="P26" s="454"/>
      <c r="Q26" s="455"/>
      <c r="R26" s="454"/>
      <c r="S26" s="455"/>
      <c r="T26" s="214"/>
      <c r="U26" s="215"/>
    </row>
    <row r="27" spans="2:21" s="143" customFormat="1" ht="24" thickBot="1" x14ac:dyDescent="0.4">
      <c r="B27" s="517" t="s">
        <v>6</v>
      </c>
      <c r="C27" s="424">
        <v>6</v>
      </c>
      <c r="D27" s="424"/>
      <c r="E27" s="390">
        <v>7</v>
      </c>
      <c r="F27" s="399"/>
      <c r="G27" s="393">
        <v>8</v>
      </c>
      <c r="H27" s="393"/>
      <c r="I27" s="426">
        <v>9</v>
      </c>
      <c r="J27" s="425"/>
      <c r="K27" s="140"/>
      <c r="L27" s="145"/>
      <c r="M27" s="469" t="s">
        <v>4</v>
      </c>
      <c r="N27" s="460">
        <v>9</v>
      </c>
      <c r="O27" s="461"/>
      <c r="P27" s="460">
        <v>10</v>
      </c>
      <c r="Q27" s="461"/>
      <c r="R27" s="473">
        <v>11</v>
      </c>
      <c r="S27" s="474"/>
      <c r="T27" s="535">
        <v>12</v>
      </c>
      <c r="U27" s="536"/>
    </row>
    <row r="28" spans="2:21" ht="19.5" x14ac:dyDescent="0.3">
      <c r="B28" s="518"/>
      <c r="C28" s="322">
        <f>C29+D29</f>
        <v>78.38</v>
      </c>
      <c r="D28" s="323"/>
      <c r="E28" s="198">
        <f>E29+F29</f>
        <v>51.93</v>
      </c>
      <c r="F28" s="199"/>
      <c r="G28" s="317">
        <f>G29+H29</f>
        <v>51.51</v>
      </c>
      <c r="H28" s="257"/>
      <c r="I28" s="338">
        <f>I29+J29</f>
        <v>78.38</v>
      </c>
      <c r="J28" s="328"/>
      <c r="K28" s="85"/>
      <c r="M28" s="467"/>
      <c r="N28" s="458">
        <f>N29+O29</f>
        <v>78.38</v>
      </c>
      <c r="O28" s="459"/>
      <c r="P28" s="458">
        <f>P29+Q29</f>
        <v>51.99</v>
      </c>
      <c r="Q28" s="459"/>
      <c r="R28" s="198">
        <f>R29+S29</f>
        <v>51.99</v>
      </c>
      <c r="S28" s="199"/>
      <c r="T28" s="537">
        <f>T29+U29</f>
        <v>78.38</v>
      </c>
      <c r="U28" s="538"/>
    </row>
    <row r="29" spans="2:21" ht="19.5" x14ac:dyDescent="0.3">
      <c r="B29" s="518"/>
      <c r="C29" s="54">
        <v>70.099999999999994</v>
      </c>
      <c r="D29" s="55">
        <f>4.14+4.14</f>
        <v>8.2799999999999994</v>
      </c>
      <c r="E29" s="38">
        <v>47.79</v>
      </c>
      <c r="F29" s="39">
        <v>4.1399999999999997</v>
      </c>
      <c r="G29" s="74">
        <v>47.37</v>
      </c>
      <c r="H29" s="71">
        <v>4.1399999999999997</v>
      </c>
      <c r="I29" s="49">
        <v>70.099999999999994</v>
      </c>
      <c r="J29" s="53">
        <f>4.14+4.14</f>
        <v>8.2799999999999994</v>
      </c>
      <c r="K29" s="85"/>
      <c r="M29" s="467"/>
      <c r="N29" s="99">
        <v>70.099999999999994</v>
      </c>
      <c r="O29" s="100">
        <f>4.14+4.14</f>
        <v>8.2799999999999994</v>
      </c>
      <c r="P29" s="99">
        <v>47.85</v>
      </c>
      <c r="Q29" s="100">
        <v>4.1399999999999997</v>
      </c>
      <c r="R29" s="30">
        <v>47.85</v>
      </c>
      <c r="S29" s="32">
        <v>4.1399999999999997</v>
      </c>
      <c r="T29" s="72">
        <v>70.099999999999994</v>
      </c>
      <c r="U29" s="73">
        <f>4.14+4.14</f>
        <v>8.2799999999999994</v>
      </c>
    </row>
    <row r="30" spans="2:21" x14ac:dyDescent="0.25">
      <c r="B30" s="518"/>
      <c r="C30" s="486"/>
      <c r="D30" s="487"/>
      <c r="E30" s="471"/>
      <c r="F30" s="472"/>
      <c r="G30" s="484"/>
      <c r="H30" s="485"/>
      <c r="I30" s="486"/>
      <c r="J30" s="487"/>
      <c r="K30" s="89"/>
      <c r="M30" s="468"/>
      <c r="N30" s="462"/>
      <c r="O30" s="463"/>
      <c r="P30" s="462"/>
      <c r="Q30" s="463"/>
      <c r="R30" s="471"/>
      <c r="S30" s="472"/>
      <c r="T30" s="484"/>
      <c r="U30" s="485"/>
    </row>
    <row r="31" spans="2:21" ht="20.25" thickBot="1" x14ac:dyDescent="0.35">
      <c r="B31" s="519"/>
      <c r="C31" s="509"/>
      <c r="D31" s="510"/>
      <c r="E31" s="206"/>
      <c r="F31" s="207"/>
      <c r="G31" s="507"/>
      <c r="H31" s="508"/>
      <c r="I31" s="290"/>
      <c r="J31" s="291"/>
      <c r="K31" s="90"/>
      <c r="M31" s="470"/>
      <c r="N31" s="454"/>
      <c r="O31" s="455"/>
      <c r="P31" s="454"/>
      <c r="Q31" s="455"/>
      <c r="R31" s="214"/>
      <c r="S31" s="215"/>
      <c r="T31" s="254"/>
      <c r="U31" s="479"/>
    </row>
    <row r="32" spans="2:21" s="143" customFormat="1" ht="23.25" x14ac:dyDescent="0.35">
      <c r="B32" s="517" t="s">
        <v>5</v>
      </c>
      <c r="C32" s="391">
        <v>2</v>
      </c>
      <c r="D32" s="391"/>
      <c r="E32" s="520">
        <v>3</v>
      </c>
      <c r="F32" s="417"/>
      <c r="G32" s="520">
        <v>4</v>
      </c>
      <c r="H32" s="417"/>
      <c r="I32" s="426">
        <v>5</v>
      </c>
      <c r="J32" s="425"/>
      <c r="K32" s="140"/>
      <c r="L32" s="145"/>
      <c r="M32" s="466" t="s">
        <v>6</v>
      </c>
      <c r="N32" s="523">
        <v>5</v>
      </c>
      <c r="O32" s="524"/>
      <c r="P32" s="473">
        <v>6</v>
      </c>
      <c r="Q32" s="474"/>
      <c r="R32" s="460">
        <v>7</v>
      </c>
      <c r="S32" s="461"/>
      <c r="T32" s="460">
        <v>8</v>
      </c>
      <c r="U32" s="461"/>
    </row>
    <row r="33" spans="2:21" ht="19.5" x14ac:dyDescent="0.3">
      <c r="B33" s="518"/>
      <c r="C33" s="309">
        <f>C34+D34</f>
        <v>78.38</v>
      </c>
      <c r="D33" s="234"/>
      <c r="E33" s="272">
        <f>E34+F34</f>
        <v>51.93</v>
      </c>
      <c r="F33" s="281"/>
      <c r="G33" s="272">
        <f>G34+H34</f>
        <v>51.51</v>
      </c>
      <c r="H33" s="281"/>
      <c r="I33" s="338">
        <f>I34+J34</f>
        <v>78.38</v>
      </c>
      <c r="J33" s="328"/>
      <c r="K33" s="85"/>
      <c r="M33" s="467"/>
      <c r="N33" s="338">
        <f>N34+O34</f>
        <v>78.38</v>
      </c>
      <c r="O33" s="328"/>
      <c r="P33" s="198">
        <f>P34+Q34</f>
        <v>51.99</v>
      </c>
      <c r="Q33" s="199"/>
      <c r="R33" s="458">
        <f>R34+S34</f>
        <v>51.99</v>
      </c>
      <c r="S33" s="459"/>
      <c r="T33" s="458">
        <f>T34+U34</f>
        <v>78.38</v>
      </c>
      <c r="U33" s="459"/>
    </row>
    <row r="34" spans="2:21" ht="19.5" x14ac:dyDescent="0.3">
      <c r="B34" s="518"/>
      <c r="C34" s="36">
        <v>70.099999999999994</v>
      </c>
      <c r="D34" s="37">
        <f>4.14+4.14</f>
        <v>8.2799999999999994</v>
      </c>
      <c r="E34" s="45">
        <v>47.79</v>
      </c>
      <c r="F34" s="46">
        <v>4.1399999999999997</v>
      </c>
      <c r="G34" s="45">
        <v>47.37</v>
      </c>
      <c r="H34" s="51">
        <v>4.1399999999999997</v>
      </c>
      <c r="I34" s="49">
        <v>70.099999999999994</v>
      </c>
      <c r="J34" s="53">
        <f>4.14+4.14</f>
        <v>8.2799999999999994</v>
      </c>
      <c r="K34" s="85"/>
      <c r="M34" s="467"/>
      <c r="N34" s="62">
        <v>70.099999999999994</v>
      </c>
      <c r="O34" s="59">
        <f>4.14+4.14</f>
        <v>8.2799999999999994</v>
      </c>
      <c r="P34" s="30">
        <v>47.85</v>
      </c>
      <c r="Q34" s="32">
        <v>4.1399999999999997</v>
      </c>
      <c r="R34" s="99">
        <v>47.85</v>
      </c>
      <c r="S34" s="100">
        <v>4.1399999999999997</v>
      </c>
      <c r="T34" s="99">
        <v>70.099999999999994</v>
      </c>
      <c r="U34" s="100">
        <f>4.14+4.14</f>
        <v>8.2799999999999994</v>
      </c>
    </row>
    <row r="35" spans="2:21" x14ac:dyDescent="0.25">
      <c r="B35" s="518"/>
      <c r="C35" s="471"/>
      <c r="D35" s="472"/>
      <c r="E35" s="521">
        <v>55000</v>
      </c>
      <c r="F35" s="522"/>
      <c r="G35" s="521">
        <v>55000</v>
      </c>
      <c r="H35" s="522"/>
      <c r="I35" s="486"/>
      <c r="J35" s="487"/>
      <c r="K35" s="89"/>
      <c r="M35" s="468"/>
      <c r="N35" s="486"/>
      <c r="O35" s="487"/>
      <c r="P35" s="471"/>
      <c r="Q35" s="472"/>
      <c r="R35" s="462"/>
      <c r="S35" s="463"/>
      <c r="T35" s="462"/>
      <c r="U35" s="463"/>
    </row>
    <row r="36" spans="2:21" ht="20.25" thickBot="1" x14ac:dyDescent="0.35">
      <c r="B36" s="519"/>
      <c r="C36" s="516"/>
      <c r="D36" s="227"/>
      <c r="E36" s="277">
        <f>E33*E35</f>
        <v>2856150</v>
      </c>
      <c r="F36" s="531"/>
      <c r="G36" s="277">
        <f>G33*G35</f>
        <v>2833050</v>
      </c>
      <c r="H36" s="531"/>
      <c r="I36" s="290"/>
      <c r="J36" s="291"/>
      <c r="K36" s="90"/>
      <c r="M36" s="468"/>
      <c r="N36" s="540"/>
      <c r="O36" s="541"/>
      <c r="P36" s="214"/>
      <c r="Q36" s="215"/>
      <c r="R36" s="454"/>
      <c r="S36" s="455"/>
      <c r="T36" s="454"/>
      <c r="U36" s="455"/>
    </row>
    <row r="37" spans="2:21" s="143" customFormat="1" ht="23.25" x14ac:dyDescent="0.35">
      <c r="B37" s="517" t="s">
        <v>7</v>
      </c>
      <c r="C37" s="523">
        <v>1</v>
      </c>
      <c r="D37" s="524"/>
      <c r="E37" s="442"/>
      <c r="F37" s="443"/>
      <c r="G37" s="443"/>
      <c r="H37" s="443"/>
      <c r="I37" s="443"/>
      <c r="J37" s="453"/>
      <c r="K37" s="146"/>
      <c r="L37" s="145"/>
      <c r="M37" s="532" t="s">
        <v>5</v>
      </c>
      <c r="N37" s="529">
        <v>1</v>
      </c>
      <c r="O37" s="530"/>
      <c r="P37" s="460">
        <v>2</v>
      </c>
      <c r="Q37" s="461"/>
      <c r="R37" s="460">
        <v>3</v>
      </c>
      <c r="S37" s="461"/>
      <c r="T37" s="523">
        <v>4</v>
      </c>
      <c r="U37" s="524"/>
    </row>
    <row r="38" spans="2:21" ht="19.5" x14ac:dyDescent="0.3">
      <c r="B38" s="518"/>
      <c r="C38" s="338">
        <f>C39+D39</f>
        <v>75.08</v>
      </c>
      <c r="D38" s="328"/>
      <c r="E38" s="335"/>
      <c r="F38" s="333"/>
      <c r="G38" s="333"/>
      <c r="H38" s="333"/>
      <c r="I38" s="333"/>
      <c r="J38" s="334"/>
      <c r="K38" s="85"/>
      <c r="M38" s="533"/>
      <c r="N38" s="249">
        <f>N39+O39</f>
        <v>78.38</v>
      </c>
      <c r="O38" s="205"/>
      <c r="P38" s="458">
        <f>P39+Q39</f>
        <v>51.99</v>
      </c>
      <c r="Q38" s="459"/>
      <c r="R38" s="458">
        <f>R39+S39</f>
        <v>51.99</v>
      </c>
      <c r="S38" s="459"/>
      <c r="T38" s="338">
        <f>T39+U39</f>
        <v>78.38</v>
      </c>
      <c r="U38" s="328"/>
    </row>
    <row r="39" spans="2:21" ht="19.5" x14ac:dyDescent="0.3">
      <c r="B39" s="518"/>
      <c r="C39" s="49">
        <v>70.94</v>
      </c>
      <c r="D39" s="53">
        <v>4.1399999999999997</v>
      </c>
      <c r="E39" s="22"/>
      <c r="F39" s="20"/>
      <c r="G39" s="20"/>
      <c r="H39" s="20"/>
      <c r="I39" s="20"/>
      <c r="J39" s="23"/>
      <c r="K39" s="85"/>
      <c r="M39" s="533"/>
      <c r="N39" s="35">
        <v>70.099999999999994</v>
      </c>
      <c r="O39" s="33">
        <f>4.14+4.14</f>
        <v>8.2799999999999994</v>
      </c>
      <c r="P39" s="99">
        <v>47.85</v>
      </c>
      <c r="Q39" s="100">
        <v>4.1399999999999997</v>
      </c>
      <c r="R39" s="99">
        <v>47.85</v>
      </c>
      <c r="S39" s="100">
        <v>4.1399999999999997</v>
      </c>
      <c r="T39" s="62">
        <v>70.099999999999994</v>
      </c>
      <c r="U39" s="59">
        <f>4.14+4.14</f>
        <v>8.2799999999999994</v>
      </c>
    </row>
    <row r="40" spans="2:21" ht="19.5" x14ac:dyDescent="0.3">
      <c r="B40" s="518"/>
      <c r="C40" s="486"/>
      <c r="D40" s="487"/>
      <c r="E40" s="22"/>
      <c r="F40" s="20"/>
      <c r="G40" s="20"/>
      <c r="H40" s="20"/>
      <c r="I40" s="20"/>
      <c r="J40" s="23"/>
      <c r="K40" s="85"/>
      <c r="M40" s="533"/>
      <c r="N40" s="471"/>
      <c r="O40" s="539"/>
      <c r="P40" s="462"/>
      <c r="Q40" s="463"/>
      <c r="R40" s="462"/>
      <c r="S40" s="463"/>
      <c r="T40" s="486"/>
      <c r="U40" s="487"/>
    </row>
    <row r="41" spans="2:21" ht="20.25" thickBot="1" x14ac:dyDescent="0.35">
      <c r="B41" s="519"/>
      <c r="C41" s="290"/>
      <c r="D41" s="291"/>
      <c r="E41" s="331"/>
      <c r="F41" s="332"/>
      <c r="G41" s="332"/>
      <c r="H41" s="332"/>
      <c r="I41" s="332"/>
      <c r="J41" s="337"/>
      <c r="K41" s="85"/>
      <c r="M41" s="534"/>
      <c r="N41" s="478"/>
      <c r="O41" s="279"/>
      <c r="P41" s="454"/>
      <c r="Q41" s="455"/>
      <c r="R41" s="454"/>
      <c r="S41" s="455"/>
      <c r="T41" s="540"/>
      <c r="U41" s="541"/>
    </row>
    <row r="42" spans="2:21" x14ac:dyDescent="0.25">
      <c r="B42" s="1"/>
      <c r="C42" s="1"/>
      <c r="D42" s="1"/>
      <c r="E42" s="2"/>
      <c r="F42" s="2"/>
      <c r="G42" s="2"/>
      <c r="H42" s="1"/>
      <c r="I42" s="1"/>
      <c r="J42" s="1"/>
      <c r="K42" s="79"/>
      <c r="N42" s="4"/>
      <c r="O42" s="4"/>
      <c r="P42" s="4"/>
      <c r="Q42" s="4"/>
    </row>
    <row r="43" spans="2:21" x14ac:dyDescent="0.25">
      <c r="B43" s="1"/>
      <c r="C43" s="1"/>
      <c r="D43" s="1"/>
      <c r="E43" s="2"/>
      <c r="F43" s="2"/>
      <c r="G43" s="2"/>
      <c r="H43" s="1"/>
      <c r="I43" s="1"/>
      <c r="J43" s="1"/>
      <c r="K43" s="79"/>
      <c r="T43" s="5"/>
      <c r="U43" s="5"/>
    </row>
  </sheetData>
  <mergeCells count="271">
    <mergeCell ref="T41:U41"/>
    <mergeCell ref="R41:S41"/>
    <mergeCell ref="P38:Q38"/>
    <mergeCell ref="T40:U40"/>
    <mergeCell ref="P40:Q40"/>
    <mergeCell ref="T38:U38"/>
    <mergeCell ref="T37:U37"/>
    <mergeCell ref="T33:U33"/>
    <mergeCell ref="R33:S33"/>
    <mergeCell ref="R38:S38"/>
    <mergeCell ref="R40:S40"/>
    <mergeCell ref="P32:Q32"/>
    <mergeCell ref="T32:U32"/>
    <mergeCell ref="T36:U36"/>
    <mergeCell ref="R35:S35"/>
    <mergeCell ref="T35:U35"/>
    <mergeCell ref="P36:Q36"/>
    <mergeCell ref="R36:S36"/>
    <mergeCell ref="P35:Q35"/>
    <mergeCell ref="T30:U30"/>
    <mergeCell ref="P37:Q37"/>
    <mergeCell ref="N27:O27"/>
    <mergeCell ref="T27:U27"/>
    <mergeCell ref="T28:U28"/>
    <mergeCell ref="P28:Q28"/>
    <mergeCell ref="T31:U31"/>
    <mergeCell ref="R30:S30"/>
    <mergeCell ref="P30:Q30"/>
    <mergeCell ref="P33:Q33"/>
    <mergeCell ref="R32:S32"/>
    <mergeCell ref="R27:S27"/>
    <mergeCell ref="R31:S31"/>
    <mergeCell ref="P31:Q31"/>
    <mergeCell ref="R28:S28"/>
    <mergeCell ref="P27:Q27"/>
    <mergeCell ref="N36:O36"/>
    <mergeCell ref="N35:O35"/>
    <mergeCell ref="N33:O33"/>
    <mergeCell ref="C33:D33"/>
    <mergeCell ref="C27:D27"/>
    <mergeCell ref="E36:F36"/>
    <mergeCell ref="M37:M41"/>
    <mergeCell ref="I37:J37"/>
    <mergeCell ref="M32:M36"/>
    <mergeCell ref="G31:H31"/>
    <mergeCell ref="G35:H35"/>
    <mergeCell ref="R37:S37"/>
    <mergeCell ref="N41:O41"/>
    <mergeCell ref="P41:Q41"/>
    <mergeCell ref="I36:J36"/>
    <mergeCell ref="I27:J27"/>
    <mergeCell ref="I30:J30"/>
    <mergeCell ref="I35:J35"/>
    <mergeCell ref="I33:J33"/>
    <mergeCell ref="N31:O31"/>
    <mergeCell ref="I32:J32"/>
    <mergeCell ref="G41:H41"/>
    <mergeCell ref="G37:H37"/>
    <mergeCell ref="I38:J38"/>
    <mergeCell ref="G38:H38"/>
    <mergeCell ref="G36:H36"/>
    <mergeCell ref="G33:H33"/>
    <mergeCell ref="G32:H32"/>
    <mergeCell ref="M27:M31"/>
    <mergeCell ref="I31:J31"/>
    <mergeCell ref="I41:J41"/>
    <mergeCell ref="N28:O28"/>
    <mergeCell ref="N38:O38"/>
    <mergeCell ref="N37:O37"/>
    <mergeCell ref="N30:O30"/>
    <mergeCell ref="N32:O32"/>
    <mergeCell ref="N40:O40"/>
    <mergeCell ref="G26:H26"/>
    <mergeCell ref="G30:H30"/>
    <mergeCell ref="I25:J25"/>
    <mergeCell ref="G25:H25"/>
    <mergeCell ref="I23:J23"/>
    <mergeCell ref="G18:H18"/>
    <mergeCell ref="G17:H17"/>
    <mergeCell ref="I28:J28"/>
    <mergeCell ref="E25:F25"/>
    <mergeCell ref="B22:B26"/>
    <mergeCell ref="C23:D23"/>
    <mergeCell ref="C22:D22"/>
    <mergeCell ref="E23:F23"/>
    <mergeCell ref="E22:F22"/>
    <mergeCell ref="C26:D26"/>
    <mergeCell ref="C25:D25"/>
    <mergeCell ref="C7:D7"/>
    <mergeCell ref="C11:D11"/>
    <mergeCell ref="C12:D12"/>
    <mergeCell ref="C21:D21"/>
    <mergeCell ref="E11:F11"/>
    <mergeCell ref="E21:F21"/>
    <mergeCell ref="E20:F20"/>
    <mergeCell ref="E18:F18"/>
    <mergeCell ref="E17:F17"/>
    <mergeCell ref="C20:D20"/>
    <mergeCell ref="E7:F7"/>
    <mergeCell ref="E10:F10"/>
    <mergeCell ref="E8:F8"/>
    <mergeCell ref="E12:F12"/>
    <mergeCell ref="B7:B11"/>
    <mergeCell ref="C15:D15"/>
    <mergeCell ref="C17:D17"/>
    <mergeCell ref="B17:B21"/>
    <mergeCell ref="C10:D10"/>
    <mergeCell ref="C18:D18"/>
    <mergeCell ref="C8:D8"/>
    <mergeCell ref="B12:B16"/>
    <mergeCell ref="C13:D13"/>
    <mergeCell ref="C16:D16"/>
    <mergeCell ref="E41:F41"/>
    <mergeCell ref="B27:B31"/>
    <mergeCell ref="C28:D28"/>
    <mergeCell ref="C30:D30"/>
    <mergeCell ref="E31:F31"/>
    <mergeCell ref="E38:F38"/>
    <mergeCell ref="E37:F37"/>
    <mergeCell ref="E32:F32"/>
    <mergeCell ref="E35:F35"/>
    <mergeCell ref="E33:F33"/>
    <mergeCell ref="E28:F28"/>
    <mergeCell ref="E30:F30"/>
    <mergeCell ref="E27:F27"/>
    <mergeCell ref="B32:B36"/>
    <mergeCell ref="C31:D31"/>
    <mergeCell ref="B37:B41"/>
    <mergeCell ref="C37:D37"/>
    <mergeCell ref="G7:H7"/>
    <mergeCell ref="G8:H8"/>
    <mergeCell ref="I12:J12"/>
    <mergeCell ref="G10:H10"/>
    <mergeCell ref="G11:H11"/>
    <mergeCell ref="G12:H12"/>
    <mergeCell ref="C41:D41"/>
    <mergeCell ref="C40:D40"/>
    <mergeCell ref="C38:D38"/>
    <mergeCell ref="C35:D35"/>
    <mergeCell ref="C32:D32"/>
    <mergeCell ref="C36:D36"/>
    <mergeCell ref="I20:J20"/>
    <mergeCell ref="G20:H20"/>
    <mergeCell ref="I18:J18"/>
    <mergeCell ref="G23:H23"/>
    <mergeCell ref="I21:J21"/>
    <mergeCell ref="I26:J26"/>
    <mergeCell ref="G28:H28"/>
    <mergeCell ref="G27:H27"/>
    <mergeCell ref="E26:F26"/>
    <mergeCell ref="G22:H22"/>
    <mergeCell ref="G21:H21"/>
    <mergeCell ref="G16:H16"/>
    <mergeCell ref="G13:H13"/>
    <mergeCell ref="E15:F15"/>
    <mergeCell ref="I22:J22"/>
    <mergeCell ref="E13:F13"/>
    <mergeCell ref="I15:J15"/>
    <mergeCell ref="I13:J13"/>
    <mergeCell ref="I16:J16"/>
    <mergeCell ref="G15:H15"/>
    <mergeCell ref="E16:F16"/>
    <mergeCell ref="I17:J17"/>
    <mergeCell ref="B1:J1"/>
    <mergeCell ref="B2:B6"/>
    <mergeCell ref="C2:D2"/>
    <mergeCell ref="E2:F2"/>
    <mergeCell ref="G2:H2"/>
    <mergeCell ref="G6:H6"/>
    <mergeCell ref="I2:J2"/>
    <mergeCell ref="G5:H5"/>
    <mergeCell ref="I3:J3"/>
    <mergeCell ref="C3:D3"/>
    <mergeCell ref="C6:D6"/>
    <mergeCell ref="G3:H3"/>
    <mergeCell ref="I6:J6"/>
    <mergeCell ref="C5:D5"/>
    <mergeCell ref="E6:F6"/>
    <mergeCell ref="E5:F5"/>
    <mergeCell ref="I5:J5"/>
    <mergeCell ref="E3:F3"/>
    <mergeCell ref="M12:M16"/>
    <mergeCell ref="M1:U1"/>
    <mergeCell ref="M2:M6"/>
    <mergeCell ref="N2:O2"/>
    <mergeCell ref="P2:Q2"/>
    <mergeCell ref="R2:S2"/>
    <mergeCell ref="R6:S6"/>
    <mergeCell ref="R3:S3"/>
    <mergeCell ref="R8:S8"/>
    <mergeCell ref="N3:O3"/>
    <mergeCell ref="T2:U2"/>
    <mergeCell ref="P6:Q6"/>
    <mergeCell ref="P3:Q3"/>
    <mergeCell ref="R5:S5"/>
    <mergeCell ref="N6:O6"/>
    <mergeCell ref="N5:O5"/>
    <mergeCell ref="P5:Q5"/>
    <mergeCell ref="T7:U7"/>
    <mergeCell ref="T3:U3"/>
    <mergeCell ref="T6:U6"/>
    <mergeCell ref="T5:U5"/>
    <mergeCell ref="R7:S7"/>
    <mergeCell ref="T8:U8"/>
    <mergeCell ref="M7:M11"/>
    <mergeCell ref="I10:J10"/>
    <mergeCell ref="I8:J8"/>
    <mergeCell ref="I7:J7"/>
    <mergeCell ref="R11:S11"/>
    <mergeCell ref="N7:O7"/>
    <mergeCell ref="P10:Q10"/>
    <mergeCell ref="T10:U10"/>
    <mergeCell ref="P11:Q11"/>
    <mergeCell ref="N11:O11"/>
    <mergeCell ref="N10:O10"/>
    <mergeCell ref="P8:Q8"/>
    <mergeCell ref="R10:S10"/>
    <mergeCell ref="N8:O8"/>
    <mergeCell ref="P7:Q7"/>
    <mergeCell ref="I11:J11"/>
    <mergeCell ref="T16:U16"/>
    <mergeCell ref="N12:O12"/>
    <mergeCell ref="P12:Q12"/>
    <mergeCell ref="T12:U12"/>
    <mergeCell ref="R15:S15"/>
    <mergeCell ref="T15:U15"/>
    <mergeCell ref="N15:O15"/>
    <mergeCell ref="R13:S13"/>
    <mergeCell ref="T11:U11"/>
    <mergeCell ref="R16:S16"/>
    <mergeCell ref="N13:O13"/>
    <mergeCell ref="P15:Q15"/>
    <mergeCell ref="P13:Q13"/>
    <mergeCell ref="T13:U13"/>
    <mergeCell ref="R12:S12"/>
    <mergeCell ref="R20:S20"/>
    <mergeCell ref="N17:O17"/>
    <mergeCell ref="P16:Q16"/>
    <mergeCell ref="P18:Q18"/>
    <mergeCell ref="N16:O16"/>
    <mergeCell ref="N22:O22"/>
    <mergeCell ref="P21:Q21"/>
    <mergeCell ref="N20:O20"/>
    <mergeCell ref="P20:Q20"/>
    <mergeCell ref="N21:O21"/>
    <mergeCell ref="P22:Q22"/>
    <mergeCell ref="P17:Q17"/>
    <mergeCell ref="R21:S21"/>
    <mergeCell ref="R18:S18"/>
    <mergeCell ref="T18:U18"/>
    <mergeCell ref="T17:U17"/>
    <mergeCell ref="T20:U20"/>
    <mergeCell ref="R17:S17"/>
    <mergeCell ref="M22:M26"/>
    <mergeCell ref="N25:O25"/>
    <mergeCell ref="N26:O26"/>
    <mergeCell ref="P26:Q26"/>
    <mergeCell ref="P25:Q25"/>
    <mergeCell ref="N18:O18"/>
    <mergeCell ref="R22:S22"/>
    <mergeCell ref="M17:M21"/>
    <mergeCell ref="N23:O23"/>
    <mergeCell ref="P23:Q23"/>
    <mergeCell ref="T26:U26"/>
    <mergeCell ref="T25:U25"/>
    <mergeCell ref="T23:U23"/>
    <mergeCell ref="R25:S25"/>
    <mergeCell ref="R26:S26"/>
    <mergeCell ref="R23:S23"/>
    <mergeCell ref="T21:U21"/>
    <mergeCell ref="T22:U22"/>
  </mergeCells>
  <phoneticPr fontId="0" type="noConversion"/>
  <pageMargins left="0" right="0" top="0.35433070866141736" bottom="0.35433070866141736" header="0" footer="0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zoomScale="75" workbookViewId="0">
      <selection activeCell="C11" sqref="C11:D11"/>
    </sheetView>
  </sheetViews>
  <sheetFormatPr defaultRowHeight="15" x14ac:dyDescent="0.25"/>
  <cols>
    <col min="1" max="1" width="13.7109375" customWidth="1"/>
    <col min="3" max="10" width="9" bestFit="1" customWidth="1"/>
  </cols>
  <sheetData>
    <row r="1" spans="2:10" ht="24" thickBot="1" x14ac:dyDescent="0.4">
      <c r="B1" s="542" t="s">
        <v>18</v>
      </c>
      <c r="C1" s="543"/>
      <c r="D1" s="543"/>
      <c r="E1" s="543"/>
      <c r="F1" s="543"/>
      <c r="G1" s="543"/>
      <c r="H1" s="543"/>
      <c r="I1" s="543"/>
      <c r="J1" s="544"/>
    </row>
    <row r="2" spans="2:10" s="143" customFormat="1" ht="19.5" customHeight="1" x14ac:dyDescent="0.35">
      <c r="B2" s="545" t="s">
        <v>8</v>
      </c>
      <c r="C2" s="549">
        <v>29</v>
      </c>
      <c r="D2" s="550"/>
      <c r="E2" s="551">
        <v>30</v>
      </c>
      <c r="F2" s="552"/>
      <c r="G2" s="549">
        <v>31</v>
      </c>
      <c r="H2" s="550"/>
      <c r="I2" s="551">
        <v>32</v>
      </c>
      <c r="J2" s="552"/>
    </row>
    <row r="3" spans="2:10" ht="19.5" customHeight="1" x14ac:dyDescent="0.3">
      <c r="B3" s="546"/>
      <c r="C3" s="229">
        <f>C4+D4</f>
        <v>77.599999999999994</v>
      </c>
      <c r="D3" s="195"/>
      <c r="E3" s="194">
        <f>E4+F4</f>
        <v>51.370000000000005</v>
      </c>
      <c r="F3" s="208"/>
      <c r="G3" s="229">
        <f>G4+H4</f>
        <v>51.370000000000005</v>
      </c>
      <c r="H3" s="195"/>
      <c r="I3" s="194">
        <f>I4+J4</f>
        <v>77.599999999999994</v>
      </c>
      <c r="J3" s="208"/>
    </row>
    <row r="4" spans="2:10" ht="19.5" customHeight="1" x14ac:dyDescent="0.3">
      <c r="B4" s="546"/>
      <c r="C4" s="13">
        <v>65.45</v>
      </c>
      <c r="D4" s="15">
        <f>4.05+4.05+4.05</f>
        <v>12.149999999999999</v>
      </c>
      <c r="E4" s="11">
        <v>43.27</v>
      </c>
      <c r="F4" s="17">
        <f>4.05+4.05</f>
        <v>8.1</v>
      </c>
      <c r="G4" s="13">
        <v>43.27</v>
      </c>
      <c r="H4" s="15">
        <f>4.05+4.05</f>
        <v>8.1</v>
      </c>
      <c r="I4" s="11">
        <v>65.45</v>
      </c>
      <c r="J4" s="12">
        <f>4.05+4.05+4.05</f>
        <v>12.149999999999999</v>
      </c>
    </row>
    <row r="5" spans="2:10" ht="20.25" customHeight="1" x14ac:dyDescent="0.25">
      <c r="B5" s="547"/>
      <c r="C5" s="553">
        <v>60000</v>
      </c>
      <c r="D5" s="554"/>
      <c r="E5" s="553">
        <v>60000</v>
      </c>
      <c r="F5" s="554"/>
      <c r="G5" s="553">
        <v>60000</v>
      </c>
      <c r="H5" s="554"/>
      <c r="I5" s="553">
        <v>60000</v>
      </c>
      <c r="J5" s="554"/>
    </row>
    <row r="6" spans="2:10" ht="20.25" customHeight="1" thickBot="1" x14ac:dyDescent="0.35">
      <c r="B6" s="548"/>
      <c r="C6" s="559">
        <f>C3*C5</f>
        <v>4656000</v>
      </c>
      <c r="D6" s="560"/>
      <c r="E6" s="183">
        <f>E3*E5</f>
        <v>3082200.0000000005</v>
      </c>
      <c r="F6" s="184"/>
      <c r="G6" s="183">
        <f>G3*G5</f>
        <v>3082200.0000000005</v>
      </c>
      <c r="H6" s="184"/>
      <c r="I6" s="170">
        <f>I3*I5</f>
        <v>4656000</v>
      </c>
      <c r="J6" s="171"/>
    </row>
    <row r="7" spans="2:10" s="143" customFormat="1" ht="19.5" customHeight="1" x14ac:dyDescent="0.35">
      <c r="B7" s="545" t="s">
        <v>1</v>
      </c>
      <c r="C7" s="555">
        <v>25</v>
      </c>
      <c r="D7" s="556"/>
      <c r="E7" s="460">
        <v>26</v>
      </c>
      <c r="F7" s="461"/>
      <c r="G7" s="464">
        <v>27</v>
      </c>
      <c r="H7" s="465"/>
      <c r="I7" s="557">
        <v>28</v>
      </c>
      <c r="J7" s="558"/>
    </row>
    <row r="8" spans="2:10" ht="19.5" customHeight="1" x14ac:dyDescent="0.3">
      <c r="B8" s="546"/>
      <c r="C8" s="229">
        <f>C9+D9</f>
        <v>78.38</v>
      </c>
      <c r="D8" s="195"/>
      <c r="E8" s="458">
        <f>E9+F9</f>
        <v>51.99</v>
      </c>
      <c r="F8" s="459"/>
      <c r="G8" s="456">
        <f>G9+H9</f>
        <v>51.99</v>
      </c>
      <c r="H8" s="457"/>
      <c r="I8" s="194">
        <f>I9+J9</f>
        <v>78.38</v>
      </c>
      <c r="J8" s="208"/>
    </row>
    <row r="9" spans="2:10" ht="20.25" customHeight="1" x14ac:dyDescent="0.3">
      <c r="B9" s="546"/>
      <c r="C9" s="13">
        <v>70.099999999999994</v>
      </c>
      <c r="D9" s="15">
        <f>4.14+4.14</f>
        <v>8.2799999999999994</v>
      </c>
      <c r="E9" s="99">
        <v>47.85</v>
      </c>
      <c r="F9" s="100">
        <v>4.1399999999999997</v>
      </c>
      <c r="G9" s="101">
        <v>47.85</v>
      </c>
      <c r="H9" s="102">
        <v>4.1399999999999997</v>
      </c>
      <c r="I9" s="11">
        <v>70.099999999999994</v>
      </c>
      <c r="J9" s="12">
        <f>4.14+4.14</f>
        <v>8.2799999999999994</v>
      </c>
    </row>
    <row r="10" spans="2:10" ht="19.5" customHeight="1" x14ac:dyDescent="0.25">
      <c r="B10" s="547"/>
      <c r="C10" s="553">
        <v>60000</v>
      </c>
      <c r="D10" s="562"/>
      <c r="E10" s="462"/>
      <c r="F10" s="463"/>
      <c r="G10" s="462"/>
      <c r="H10" s="463"/>
      <c r="I10" s="553">
        <v>60000</v>
      </c>
      <c r="J10" s="554"/>
    </row>
    <row r="11" spans="2:10" ht="20.25" customHeight="1" thickBot="1" x14ac:dyDescent="0.35">
      <c r="B11" s="547"/>
      <c r="C11" s="561">
        <f>C8*C10</f>
        <v>4702800</v>
      </c>
      <c r="D11" s="256"/>
      <c r="E11" s="454"/>
      <c r="F11" s="455"/>
      <c r="G11" s="454"/>
      <c r="H11" s="455"/>
      <c r="I11" s="170">
        <f>I8*I10</f>
        <v>4702800</v>
      </c>
      <c r="J11" s="171"/>
    </row>
    <row r="12" spans="2:10" s="143" customFormat="1" ht="19.5" customHeight="1" x14ac:dyDescent="0.35">
      <c r="B12" s="566" t="s">
        <v>0</v>
      </c>
      <c r="C12" s="493">
        <v>21</v>
      </c>
      <c r="D12" s="494"/>
      <c r="E12" s="563">
        <v>22</v>
      </c>
      <c r="F12" s="564"/>
      <c r="G12" s="493">
        <v>23</v>
      </c>
      <c r="H12" s="494"/>
      <c r="I12" s="495">
        <v>24</v>
      </c>
      <c r="J12" s="496"/>
    </row>
    <row r="13" spans="2:10" ht="20.25" customHeight="1" x14ac:dyDescent="0.3">
      <c r="B13" s="546"/>
      <c r="C13" s="456">
        <f>C14+D14</f>
        <v>78.38</v>
      </c>
      <c r="D13" s="457"/>
      <c r="E13" s="198">
        <f>E14+F14</f>
        <v>51.99</v>
      </c>
      <c r="F13" s="199"/>
      <c r="G13" s="456">
        <f>G14+H14</f>
        <v>51.99</v>
      </c>
      <c r="H13" s="457"/>
      <c r="I13" s="458">
        <f>I14+J14</f>
        <v>78.38</v>
      </c>
      <c r="J13" s="459"/>
    </row>
    <row r="14" spans="2:10" ht="19.5" customHeight="1" x14ac:dyDescent="0.3">
      <c r="B14" s="546"/>
      <c r="C14" s="101">
        <v>70.099999999999994</v>
      </c>
      <c r="D14" s="102">
        <f>4.14+4.14</f>
        <v>8.2799999999999994</v>
      </c>
      <c r="E14" s="30">
        <v>47.85</v>
      </c>
      <c r="F14" s="32">
        <v>4.1399999999999997</v>
      </c>
      <c r="G14" s="101">
        <v>47.85</v>
      </c>
      <c r="H14" s="102">
        <v>4.1399999999999997</v>
      </c>
      <c r="I14" s="99">
        <v>70.099999999999994</v>
      </c>
      <c r="J14" s="100">
        <f>4.14+4.14</f>
        <v>8.2799999999999994</v>
      </c>
    </row>
    <row r="15" spans="2:10" ht="19.5" customHeight="1" x14ac:dyDescent="0.25">
      <c r="B15" s="547"/>
      <c r="C15" s="462"/>
      <c r="D15" s="565"/>
      <c r="E15" s="471"/>
      <c r="F15" s="472"/>
      <c r="G15" s="462"/>
      <c r="H15" s="463"/>
      <c r="I15" s="462"/>
      <c r="J15" s="463"/>
    </row>
    <row r="16" spans="2:10" ht="20.25" customHeight="1" thickBot="1" x14ac:dyDescent="0.35">
      <c r="B16" s="548"/>
      <c r="C16" s="488"/>
      <c r="D16" s="489"/>
      <c r="E16" s="214"/>
      <c r="F16" s="215"/>
      <c r="G16" s="454"/>
      <c r="H16" s="455"/>
      <c r="I16" s="454"/>
      <c r="J16" s="455"/>
    </row>
    <row r="17" spans="2:10" s="143" customFormat="1" ht="20.25" customHeight="1" x14ac:dyDescent="0.35">
      <c r="B17" s="545" t="s">
        <v>2</v>
      </c>
      <c r="C17" s="475">
        <v>17</v>
      </c>
      <c r="D17" s="476"/>
      <c r="E17" s="460">
        <v>18</v>
      </c>
      <c r="F17" s="461"/>
      <c r="G17" s="464">
        <v>19</v>
      </c>
      <c r="H17" s="465"/>
      <c r="I17" s="460">
        <v>20</v>
      </c>
      <c r="J17" s="461"/>
    </row>
    <row r="18" spans="2:10" ht="19.5" customHeight="1" x14ac:dyDescent="0.3">
      <c r="B18" s="546"/>
      <c r="C18" s="249">
        <f>C19+D19</f>
        <v>78.38</v>
      </c>
      <c r="D18" s="205"/>
      <c r="E18" s="458">
        <f>E19+F19</f>
        <v>51.99</v>
      </c>
      <c r="F18" s="459"/>
      <c r="G18" s="456">
        <f>G19+H19</f>
        <v>51.99</v>
      </c>
      <c r="H18" s="457"/>
      <c r="I18" s="458">
        <f>I19+J19</f>
        <v>78.38</v>
      </c>
      <c r="J18" s="459"/>
    </row>
    <row r="19" spans="2:10" ht="19.5" customHeight="1" x14ac:dyDescent="0.3">
      <c r="B19" s="546"/>
      <c r="C19" s="35">
        <v>70.099999999999994</v>
      </c>
      <c r="D19" s="33">
        <f>4.14+4.14</f>
        <v>8.2799999999999994</v>
      </c>
      <c r="E19" s="99">
        <v>47.85</v>
      </c>
      <c r="F19" s="100">
        <v>4.1399999999999997</v>
      </c>
      <c r="G19" s="101">
        <v>47.85</v>
      </c>
      <c r="H19" s="102">
        <v>4.1399999999999997</v>
      </c>
      <c r="I19" s="99">
        <v>70.099999999999994</v>
      </c>
      <c r="J19" s="100">
        <f>4.14+4.14</f>
        <v>8.2799999999999994</v>
      </c>
    </row>
    <row r="20" spans="2:10" ht="19.5" customHeight="1" x14ac:dyDescent="0.25">
      <c r="B20" s="547"/>
      <c r="C20" s="471"/>
      <c r="D20" s="472"/>
      <c r="E20" s="462"/>
      <c r="F20" s="463"/>
      <c r="G20" s="462"/>
      <c r="H20" s="463"/>
      <c r="I20" s="462"/>
      <c r="J20" s="463"/>
    </row>
    <row r="21" spans="2:10" ht="20.25" customHeight="1" thickBot="1" x14ac:dyDescent="0.35">
      <c r="B21" s="547"/>
      <c r="C21" s="478"/>
      <c r="D21" s="279"/>
      <c r="E21" s="454"/>
      <c r="F21" s="455"/>
      <c r="G21" s="454"/>
      <c r="H21" s="455"/>
      <c r="I21" s="454"/>
      <c r="J21" s="455"/>
    </row>
    <row r="22" spans="2:10" s="143" customFormat="1" ht="19.5" customHeight="1" x14ac:dyDescent="0.35">
      <c r="B22" s="566" t="s">
        <v>3</v>
      </c>
      <c r="C22" s="460">
        <v>13</v>
      </c>
      <c r="D22" s="461"/>
      <c r="E22" s="460">
        <v>14</v>
      </c>
      <c r="F22" s="461"/>
      <c r="G22" s="460">
        <v>15</v>
      </c>
      <c r="H22" s="461"/>
      <c r="I22" s="473">
        <v>16</v>
      </c>
      <c r="J22" s="474"/>
    </row>
    <row r="23" spans="2:10" ht="19.5" customHeight="1" x14ac:dyDescent="0.3">
      <c r="B23" s="546"/>
      <c r="C23" s="456">
        <f>C24+D24</f>
        <v>78.38</v>
      </c>
      <c r="D23" s="457"/>
      <c r="E23" s="458">
        <f>E24+F24</f>
        <v>51.99</v>
      </c>
      <c r="F23" s="459"/>
      <c r="G23" s="456">
        <f>G24+H24</f>
        <v>51.99</v>
      </c>
      <c r="H23" s="457"/>
      <c r="I23" s="198">
        <f>I24+J24</f>
        <v>78.38</v>
      </c>
      <c r="J23" s="199"/>
    </row>
    <row r="24" spans="2:10" ht="19.5" customHeight="1" x14ac:dyDescent="0.3">
      <c r="B24" s="546"/>
      <c r="C24" s="101">
        <v>70.099999999999994</v>
      </c>
      <c r="D24" s="102">
        <f>4.14+4.14</f>
        <v>8.2799999999999994</v>
      </c>
      <c r="E24" s="99">
        <v>47.85</v>
      </c>
      <c r="F24" s="100">
        <v>4.1399999999999997</v>
      </c>
      <c r="G24" s="101">
        <v>47.85</v>
      </c>
      <c r="H24" s="102">
        <v>4.1399999999999997</v>
      </c>
      <c r="I24" s="30">
        <v>70.099999999999994</v>
      </c>
      <c r="J24" s="32">
        <f>4.14+4.14</f>
        <v>8.2799999999999994</v>
      </c>
    </row>
    <row r="25" spans="2:10" ht="20.25" customHeight="1" x14ac:dyDescent="0.25">
      <c r="B25" s="547"/>
      <c r="C25" s="462"/>
      <c r="D25" s="463"/>
      <c r="E25" s="462"/>
      <c r="F25" s="463"/>
      <c r="G25" s="462"/>
      <c r="H25" s="463"/>
      <c r="I25" s="471"/>
      <c r="J25" s="472"/>
    </row>
    <row r="26" spans="2:10" ht="20.25" customHeight="1" thickBot="1" x14ac:dyDescent="0.35">
      <c r="B26" s="548"/>
      <c r="C26" s="454"/>
      <c r="D26" s="455"/>
      <c r="E26" s="454"/>
      <c r="F26" s="455"/>
      <c r="G26" s="454"/>
      <c r="H26" s="455"/>
      <c r="I26" s="214"/>
      <c r="J26" s="215"/>
    </row>
    <row r="27" spans="2:10" s="143" customFormat="1" ht="19.5" customHeight="1" x14ac:dyDescent="0.35">
      <c r="B27" s="545" t="s">
        <v>4</v>
      </c>
      <c r="C27" s="460">
        <v>9</v>
      </c>
      <c r="D27" s="461"/>
      <c r="E27" s="460">
        <v>10</v>
      </c>
      <c r="F27" s="461"/>
      <c r="G27" s="473">
        <v>11</v>
      </c>
      <c r="H27" s="474"/>
      <c r="I27" s="567">
        <v>12</v>
      </c>
      <c r="J27" s="568"/>
    </row>
    <row r="28" spans="2:10" ht="19.5" customHeight="1" x14ac:dyDescent="0.3">
      <c r="B28" s="546"/>
      <c r="C28" s="456">
        <f>C29+D29</f>
        <v>78.38</v>
      </c>
      <c r="D28" s="457"/>
      <c r="E28" s="458">
        <f>E29+F29</f>
        <v>51.99</v>
      </c>
      <c r="F28" s="459"/>
      <c r="G28" s="249">
        <f>G29+H29</f>
        <v>51.99</v>
      </c>
      <c r="H28" s="205"/>
      <c r="I28" s="458">
        <f>I29+J29</f>
        <v>78.38</v>
      </c>
      <c r="J28" s="459"/>
    </row>
    <row r="29" spans="2:10" ht="20.25" customHeight="1" x14ac:dyDescent="0.3">
      <c r="B29" s="546"/>
      <c r="C29" s="101">
        <v>70.099999999999994</v>
      </c>
      <c r="D29" s="102">
        <f>4.14+4.14</f>
        <v>8.2799999999999994</v>
      </c>
      <c r="E29" s="99">
        <v>47.85</v>
      </c>
      <c r="F29" s="100">
        <v>4.1399999999999997</v>
      </c>
      <c r="G29" s="35">
        <v>47.85</v>
      </c>
      <c r="H29" s="33">
        <v>4.1399999999999997</v>
      </c>
      <c r="I29" s="99">
        <v>70.099999999999994</v>
      </c>
      <c r="J29" s="100">
        <f>4.14+4.14</f>
        <v>8.2799999999999994</v>
      </c>
    </row>
    <row r="30" spans="2:10" ht="19.5" customHeight="1" x14ac:dyDescent="0.25">
      <c r="B30" s="547"/>
      <c r="C30" s="462"/>
      <c r="D30" s="463"/>
      <c r="E30" s="462"/>
      <c r="F30" s="463"/>
      <c r="G30" s="471"/>
      <c r="H30" s="472"/>
      <c r="I30" s="462"/>
      <c r="J30" s="463"/>
    </row>
    <row r="31" spans="2:10" ht="20.25" customHeight="1" thickBot="1" x14ac:dyDescent="0.35">
      <c r="B31" s="547"/>
      <c r="C31" s="454"/>
      <c r="D31" s="455"/>
      <c r="E31" s="454"/>
      <c r="F31" s="455"/>
      <c r="G31" s="214"/>
      <c r="H31" s="215"/>
      <c r="I31" s="454"/>
      <c r="J31" s="455"/>
    </row>
    <row r="32" spans="2:10" s="143" customFormat="1" ht="19.5" customHeight="1" x14ac:dyDescent="0.35">
      <c r="B32" s="566" t="s">
        <v>6</v>
      </c>
      <c r="C32" s="460">
        <v>5</v>
      </c>
      <c r="D32" s="461"/>
      <c r="E32" s="473">
        <v>6</v>
      </c>
      <c r="F32" s="474"/>
      <c r="G32" s="460">
        <v>7</v>
      </c>
      <c r="H32" s="461"/>
      <c r="I32" s="460">
        <v>8</v>
      </c>
      <c r="J32" s="461"/>
    </row>
    <row r="33" spans="2:10" ht="20.25" customHeight="1" x14ac:dyDescent="0.3">
      <c r="B33" s="546"/>
      <c r="C33" s="456">
        <f>C34+D34</f>
        <v>78.38</v>
      </c>
      <c r="D33" s="457"/>
      <c r="E33" s="198">
        <f>E34+F34</f>
        <v>51.99</v>
      </c>
      <c r="F33" s="199"/>
      <c r="G33" s="456">
        <f>G34+H34</f>
        <v>51.99</v>
      </c>
      <c r="H33" s="457"/>
      <c r="I33" s="458">
        <f>I34+J34</f>
        <v>78.38</v>
      </c>
      <c r="J33" s="459"/>
    </row>
    <row r="34" spans="2:10" ht="19.5" x14ac:dyDescent="0.3">
      <c r="B34" s="546"/>
      <c r="C34" s="101">
        <v>70.099999999999994</v>
      </c>
      <c r="D34" s="102">
        <f>4.14+4.14</f>
        <v>8.2799999999999994</v>
      </c>
      <c r="E34" s="30">
        <v>47.85</v>
      </c>
      <c r="F34" s="32">
        <v>4.1399999999999997</v>
      </c>
      <c r="G34" s="101">
        <v>47.85</v>
      </c>
      <c r="H34" s="102">
        <v>4.1399999999999997</v>
      </c>
      <c r="I34" s="99">
        <v>70.099999999999994</v>
      </c>
      <c r="J34" s="100">
        <f>4.14+4.14</f>
        <v>8.2799999999999994</v>
      </c>
    </row>
    <row r="35" spans="2:10" x14ac:dyDescent="0.25">
      <c r="B35" s="547"/>
      <c r="C35" s="462"/>
      <c r="D35" s="463"/>
      <c r="E35" s="471"/>
      <c r="F35" s="472"/>
      <c r="G35" s="462"/>
      <c r="H35" s="463"/>
      <c r="I35" s="462"/>
      <c r="J35" s="463"/>
    </row>
    <row r="36" spans="2:10" ht="20.25" thickBot="1" x14ac:dyDescent="0.35">
      <c r="B36" s="548"/>
      <c r="C36" s="454"/>
      <c r="D36" s="455"/>
      <c r="E36" s="214"/>
      <c r="F36" s="215"/>
      <c r="G36" s="454"/>
      <c r="H36" s="455"/>
      <c r="I36" s="454"/>
      <c r="J36" s="455"/>
    </row>
    <row r="37" spans="2:10" s="143" customFormat="1" ht="23.25" x14ac:dyDescent="0.35">
      <c r="B37" s="569" t="s">
        <v>5</v>
      </c>
      <c r="C37" s="529">
        <v>1</v>
      </c>
      <c r="D37" s="530"/>
      <c r="E37" s="460">
        <v>2</v>
      </c>
      <c r="F37" s="461"/>
      <c r="G37" s="460">
        <v>3</v>
      </c>
      <c r="H37" s="461"/>
      <c r="I37" s="460">
        <v>4</v>
      </c>
      <c r="J37" s="461"/>
    </row>
    <row r="38" spans="2:10" ht="19.5" x14ac:dyDescent="0.3">
      <c r="B38" s="570"/>
      <c r="C38" s="249">
        <f>C39+D39</f>
        <v>78.38</v>
      </c>
      <c r="D38" s="205"/>
      <c r="E38" s="458">
        <f>E39+F39</f>
        <v>51.99</v>
      </c>
      <c r="F38" s="459"/>
      <c r="G38" s="456">
        <f>G39+H39</f>
        <v>51.99</v>
      </c>
      <c r="H38" s="457"/>
      <c r="I38" s="458">
        <f>I39+J39</f>
        <v>78.38</v>
      </c>
      <c r="J38" s="459"/>
    </row>
    <row r="39" spans="2:10" ht="19.5" x14ac:dyDescent="0.3">
      <c r="B39" s="570"/>
      <c r="C39" s="35">
        <v>70.099999999999994</v>
      </c>
      <c r="D39" s="33">
        <f>4.14+4.14</f>
        <v>8.2799999999999994</v>
      </c>
      <c r="E39" s="99">
        <v>47.85</v>
      </c>
      <c r="F39" s="100">
        <v>4.1399999999999997</v>
      </c>
      <c r="G39" s="101">
        <v>47.85</v>
      </c>
      <c r="H39" s="102">
        <v>4.1399999999999997</v>
      </c>
      <c r="I39" s="99">
        <v>70.099999999999994</v>
      </c>
      <c r="J39" s="100">
        <f>4.14+4.14</f>
        <v>8.2799999999999994</v>
      </c>
    </row>
    <row r="40" spans="2:10" x14ac:dyDescent="0.25">
      <c r="B40" s="570"/>
      <c r="C40" s="471"/>
      <c r="D40" s="539"/>
      <c r="E40" s="462"/>
      <c r="F40" s="463"/>
      <c r="G40" s="462"/>
      <c r="H40" s="463"/>
      <c r="I40" s="462"/>
      <c r="J40" s="463"/>
    </row>
    <row r="41" spans="2:10" ht="20.25" thickBot="1" x14ac:dyDescent="0.35">
      <c r="B41" s="571"/>
      <c r="C41" s="478"/>
      <c r="D41" s="279"/>
      <c r="E41" s="454"/>
      <c r="F41" s="455"/>
      <c r="G41" s="454"/>
      <c r="H41" s="455"/>
      <c r="I41" s="454"/>
      <c r="J41" s="455"/>
    </row>
    <row r="42" spans="2:10" ht="19.5" x14ac:dyDescent="0.3">
      <c r="C42" s="25"/>
      <c r="D42" s="25"/>
      <c r="E42" s="25"/>
      <c r="F42" s="25"/>
      <c r="G42" s="24"/>
      <c r="H42" s="24"/>
      <c r="I42" s="24"/>
      <c r="J42" s="24"/>
    </row>
    <row r="43" spans="2:10" ht="19.5" x14ac:dyDescent="0.3">
      <c r="B43" s="80"/>
      <c r="C43" s="80"/>
      <c r="D43" s="80"/>
      <c r="E43" s="24"/>
      <c r="F43" s="24"/>
      <c r="G43" s="24"/>
      <c r="H43" s="24"/>
      <c r="I43" s="24"/>
      <c r="J43" s="24"/>
    </row>
  </sheetData>
  <mergeCells count="137">
    <mergeCell ref="B37:B41"/>
    <mergeCell ref="C37:D37"/>
    <mergeCell ref="C40:D40"/>
    <mergeCell ref="G41:H41"/>
    <mergeCell ref="G38:H38"/>
    <mergeCell ref="G37:H37"/>
    <mergeCell ref="C41:D41"/>
    <mergeCell ref="G40:H40"/>
    <mergeCell ref="B32:B36"/>
    <mergeCell ref="E41:F41"/>
    <mergeCell ref="E40:F40"/>
    <mergeCell ref="C38:D38"/>
    <mergeCell ref="E36:F36"/>
    <mergeCell ref="E37:F37"/>
    <mergeCell ref="E38:F38"/>
    <mergeCell ref="C33:D33"/>
    <mergeCell ref="E35:F35"/>
    <mergeCell ref="E33:F33"/>
    <mergeCell ref="C36:D36"/>
    <mergeCell ref="C35:D35"/>
    <mergeCell ref="G35:H35"/>
    <mergeCell ref="G36:H36"/>
    <mergeCell ref="G33:H33"/>
    <mergeCell ref="C30:D30"/>
    <mergeCell ref="G30:H30"/>
    <mergeCell ref="G32:H32"/>
    <mergeCell ref="I38:J38"/>
    <mergeCell ref="I26:J26"/>
    <mergeCell ref="I25:J25"/>
    <mergeCell ref="I30:J30"/>
    <mergeCell ref="I41:J41"/>
    <mergeCell ref="I37:J37"/>
    <mergeCell ref="I40:J40"/>
    <mergeCell ref="I35:J35"/>
    <mergeCell ref="I36:J36"/>
    <mergeCell ref="I31:J31"/>
    <mergeCell ref="I32:J32"/>
    <mergeCell ref="I33:J33"/>
    <mergeCell ref="I11:J11"/>
    <mergeCell ref="G10:H10"/>
    <mergeCell ref="I12:J12"/>
    <mergeCell ref="G20:H20"/>
    <mergeCell ref="I17:J17"/>
    <mergeCell ref="I22:J22"/>
    <mergeCell ref="E31:F31"/>
    <mergeCell ref="C32:D32"/>
    <mergeCell ref="E25:F25"/>
    <mergeCell ref="G25:H25"/>
    <mergeCell ref="E22:F22"/>
    <mergeCell ref="G22:H22"/>
    <mergeCell ref="G23:H23"/>
    <mergeCell ref="E23:F23"/>
    <mergeCell ref="E28:F28"/>
    <mergeCell ref="G28:H28"/>
    <mergeCell ref="G26:H26"/>
    <mergeCell ref="E27:F27"/>
    <mergeCell ref="E26:F26"/>
    <mergeCell ref="G27:H27"/>
    <mergeCell ref="E32:F32"/>
    <mergeCell ref="G31:H31"/>
    <mergeCell ref="E30:F30"/>
    <mergeCell ref="C31:D31"/>
    <mergeCell ref="I28:J28"/>
    <mergeCell ref="G21:H21"/>
    <mergeCell ref="I27:J27"/>
    <mergeCell ref="B7:B11"/>
    <mergeCell ref="E20:F20"/>
    <mergeCell ref="E21:F21"/>
    <mergeCell ref="I21:J21"/>
    <mergeCell ref="G18:H18"/>
    <mergeCell ref="C16:D16"/>
    <mergeCell ref="E13:F13"/>
    <mergeCell ref="G13:H13"/>
    <mergeCell ref="E15:F15"/>
    <mergeCell ref="I16:J16"/>
    <mergeCell ref="G16:H16"/>
    <mergeCell ref="E16:F16"/>
    <mergeCell ref="B27:B31"/>
    <mergeCell ref="C28:D28"/>
    <mergeCell ref="C27:D27"/>
    <mergeCell ref="I13:J13"/>
    <mergeCell ref="G17:H17"/>
    <mergeCell ref="I18:J18"/>
    <mergeCell ref="E18:F18"/>
    <mergeCell ref="B17:B21"/>
    <mergeCell ref="I10:J10"/>
    <mergeCell ref="I15:J15"/>
    <mergeCell ref="I20:J20"/>
    <mergeCell ref="C21:D21"/>
    <mergeCell ref="B22:B26"/>
    <mergeCell ref="C25:D25"/>
    <mergeCell ref="C22:D22"/>
    <mergeCell ref="C26:D26"/>
    <mergeCell ref="C23:D23"/>
    <mergeCell ref="E17:F17"/>
    <mergeCell ref="G15:H15"/>
    <mergeCell ref="B12:B16"/>
    <mergeCell ref="C18:D18"/>
    <mergeCell ref="I23:J23"/>
    <mergeCell ref="G12:H12"/>
    <mergeCell ref="G6:H6"/>
    <mergeCell ref="C13:D13"/>
    <mergeCell ref="C12:D12"/>
    <mergeCell ref="C11:D11"/>
    <mergeCell ref="C10:D10"/>
    <mergeCell ref="E11:F11"/>
    <mergeCell ref="E10:F10"/>
    <mergeCell ref="E12:F12"/>
    <mergeCell ref="C20:D20"/>
    <mergeCell ref="G8:H8"/>
    <mergeCell ref="C15:D15"/>
    <mergeCell ref="C17:D17"/>
    <mergeCell ref="G11:H11"/>
    <mergeCell ref="I8:J8"/>
    <mergeCell ref="G7:H7"/>
    <mergeCell ref="B1:J1"/>
    <mergeCell ref="B2:B6"/>
    <mergeCell ref="C2:D2"/>
    <mergeCell ref="E2:F2"/>
    <mergeCell ref="G2:H2"/>
    <mergeCell ref="I3:J3"/>
    <mergeCell ref="G5:H5"/>
    <mergeCell ref="I5:J5"/>
    <mergeCell ref="E6:F6"/>
    <mergeCell ref="E5:F5"/>
    <mergeCell ref="I2:J2"/>
    <mergeCell ref="E3:F3"/>
    <mergeCell ref="I6:J6"/>
    <mergeCell ref="E8:F8"/>
    <mergeCell ref="C7:D7"/>
    <mergeCell ref="I7:J7"/>
    <mergeCell ref="C3:D3"/>
    <mergeCell ref="C6:D6"/>
    <mergeCell ref="C5:D5"/>
    <mergeCell ref="G3:H3"/>
    <mergeCell ref="C8:D8"/>
    <mergeCell ref="E7:F7"/>
  </mergeCells>
  <phoneticPr fontId="0" type="noConversion"/>
  <pageMargins left="0.70866141732283472" right="0.70866141732283472" top="0.35433070866141736" bottom="0.35433070866141736" header="0" footer="0"/>
  <pageSetup paperSize="9" scale="6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topLeftCell="A4" zoomScale="75" workbookViewId="0">
      <selection activeCell="O15" sqref="O15"/>
    </sheetView>
  </sheetViews>
  <sheetFormatPr defaultRowHeight="15" x14ac:dyDescent="0.25"/>
  <cols>
    <col min="1" max="1" width="26.28515625" customWidth="1"/>
    <col min="3" max="3" width="13" bestFit="1" customWidth="1"/>
    <col min="10" max="10" width="9" bestFit="1" customWidth="1"/>
    <col min="13" max="13" width="11" customWidth="1"/>
    <col min="14" max="14" width="8.28515625" customWidth="1"/>
    <col min="15" max="15" width="24.7109375" style="87" customWidth="1"/>
  </cols>
  <sheetData>
    <row r="1" spans="2:24" ht="21.75" thickBot="1" x14ac:dyDescent="0.4">
      <c r="B1" s="581" t="s">
        <v>19</v>
      </c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3"/>
      <c r="O1" s="112"/>
      <c r="P1" s="589" t="s">
        <v>20</v>
      </c>
      <c r="Q1" s="590"/>
      <c r="R1" s="590"/>
      <c r="S1" s="590"/>
      <c r="T1" s="590"/>
      <c r="U1" s="590"/>
      <c r="V1" s="590"/>
      <c r="W1" s="590"/>
      <c r="X1" s="591"/>
    </row>
    <row r="2" spans="2:24" s="143" customFormat="1" ht="23.25" x14ac:dyDescent="0.35">
      <c r="B2" s="573" t="s">
        <v>8</v>
      </c>
      <c r="C2" s="527">
        <v>36</v>
      </c>
      <c r="D2" s="528"/>
      <c r="E2" s="527">
        <v>37</v>
      </c>
      <c r="F2" s="528"/>
      <c r="G2" s="576">
        <v>38</v>
      </c>
      <c r="H2" s="576"/>
      <c r="I2" s="527">
        <v>39</v>
      </c>
      <c r="J2" s="528"/>
      <c r="K2" s="595">
        <v>40</v>
      </c>
      <c r="L2" s="596"/>
      <c r="M2" s="557">
        <v>41</v>
      </c>
      <c r="N2" s="558"/>
      <c r="O2" s="147"/>
      <c r="P2" s="592" t="s">
        <v>1</v>
      </c>
      <c r="Q2" s="549">
        <v>25</v>
      </c>
      <c r="R2" s="550"/>
      <c r="S2" s="551">
        <v>26</v>
      </c>
      <c r="T2" s="552"/>
      <c r="U2" s="549">
        <v>27</v>
      </c>
      <c r="V2" s="550"/>
      <c r="W2" s="551">
        <v>28</v>
      </c>
      <c r="X2" s="552"/>
    </row>
    <row r="3" spans="2:24" ht="19.5" x14ac:dyDescent="0.3">
      <c r="B3" s="574"/>
      <c r="C3" s="344">
        <f>C4+D4</f>
        <v>51.68</v>
      </c>
      <c r="D3" s="572"/>
      <c r="E3" s="344">
        <f>E4+F4</f>
        <v>56.68</v>
      </c>
      <c r="F3" s="572"/>
      <c r="G3" s="588">
        <f>G4+H4</f>
        <v>51.08</v>
      </c>
      <c r="H3" s="588"/>
      <c r="I3" s="344">
        <f>I4+J4</f>
        <v>51.08</v>
      </c>
      <c r="J3" s="572"/>
      <c r="K3" s="599">
        <f>K4+L4</f>
        <v>78.459999999999994</v>
      </c>
      <c r="L3" s="176"/>
      <c r="M3" s="194">
        <v>88.8</v>
      </c>
      <c r="N3" s="208"/>
      <c r="O3" s="125"/>
      <c r="P3" s="593"/>
      <c r="Q3" s="229">
        <f>Q4+R4</f>
        <v>77.599999999999994</v>
      </c>
      <c r="R3" s="195"/>
      <c r="S3" s="194">
        <f>S4+T4</f>
        <v>51.370000000000005</v>
      </c>
      <c r="T3" s="208"/>
      <c r="U3" s="229">
        <f>U4+V4</f>
        <v>51.370000000000005</v>
      </c>
      <c r="V3" s="195"/>
      <c r="W3" s="194">
        <f>W4+X4</f>
        <v>77.599999999999994</v>
      </c>
      <c r="X3" s="208"/>
    </row>
    <row r="4" spans="2:24" ht="19.5" x14ac:dyDescent="0.3">
      <c r="B4" s="574"/>
      <c r="C4" s="18">
        <v>44.74</v>
      </c>
      <c r="D4" s="95">
        <v>6.94</v>
      </c>
      <c r="E4" s="18">
        <v>49.74</v>
      </c>
      <c r="F4" s="19">
        <v>6.94</v>
      </c>
      <c r="G4" s="131">
        <v>44.14</v>
      </c>
      <c r="H4" s="84">
        <v>6.94</v>
      </c>
      <c r="I4" s="18">
        <v>44.14</v>
      </c>
      <c r="J4" s="95">
        <v>6.94</v>
      </c>
      <c r="K4" s="131">
        <v>64.58</v>
      </c>
      <c r="L4" s="84">
        <f>6.94+6.94</f>
        <v>13.88</v>
      </c>
      <c r="M4" s="11">
        <v>81.86</v>
      </c>
      <c r="N4" s="12">
        <v>6.94</v>
      </c>
      <c r="O4" s="126"/>
      <c r="P4" s="593"/>
      <c r="Q4" s="13">
        <v>65.45</v>
      </c>
      <c r="R4" s="15">
        <f>4.05+4.05+4.05</f>
        <v>12.149999999999999</v>
      </c>
      <c r="S4" s="11">
        <v>43.27</v>
      </c>
      <c r="T4" s="17">
        <f>4.05+4.05</f>
        <v>8.1</v>
      </c>
      <c r="U4" s="13">
        <v>43.27</v>
      </c>
      <c r="V4" s="15">
        <f>4.05+4.05</f>
        <v>8.1</v>
      </c>
      <c r="W4" s="11">
        <v>65.45</v>
      </c>
      <c r="X4" s="12">
        <f>4.05+4.05+4.05</f>
        <v>12.149999999999999</v>
      </c>
    </row>
    <row r="5" spans="2:24" x14ac:dyDescent="0.25">
      <c r="B5" s="574"/>
      <c r="C5" s="525">
        <v>60000</v>
      </c>
      <c r="D5" s="580"/>
      <c r="E5" s="525">
        <v>60000</v>
      </c>
      <c r="F5" s="580"/>
      <c r="G5" s="587">
        <v>65000</v>
      </c>
      <c r="H5" s="587"/>
      <c r="I5" s="525">
        <v>65000</v>
      </c>
      <c r="J5" s="580"/>
      <c r="K5" s="587">
        <v>65000</v>
      </c>
      <c r="L5" s="587"/>
      <c r="M5" s="597">
        <v>65000</v>
      </c>
      <c r="N5" s="598"/>
      <c r="O5" s="126"/>
      <c r="P5" s="594"/>
      <c r="Q5" s="553">
        <v>65000</v>
      </c>
      <c r="R5" s="584"/>
      <c r="S5" s="553">
        <v>65000</v>
      </c>
      <c r="T5" s="584"/>
      <c r="U5" s="553">
        <v>65000</v>
      </c>
      <c r="V5" s="584"/>
      <c r="W5" s="553">
        <v>65000</v>
      </c>
      <c r="X5" s="584"/>
    </row>
    <row r="6" spans="2:24" ht="20.25" thickBot="1" x14ac:dyDescent="0.35">
      <c r="B6" s="575"/>
      <c r="C6" s="577">
        <f>C3*C5</f>
        <v>3100800</v>
      </c>
      <c r="D6" s="578"/>
      <c r="E6" s="577">
        <f>E3*E5</f>
        <v>3400800</v>
      </c>
      <c r="F6" s="578"/>
      <c r="G6" s="579">
        <f>G3*G5</f>
        <v>3320200</v>
      </c>
      <c r="H6" s="579"/>
      <c r="I6" s="577">
        <f>I3*I5</f>
        <v>3320200</v>
      </c>
      <c r="J6" s="578"/>
      <c r="K6" s="579">
        <f>K5*K3</f>
        <v>5099900</v>
      </c>
      <c r="L6" s="579"/>
      <c r="M6" s="170">
        <f>M3*M5</f>
        <v>5772000</v>
      </c>
      <c r="N6" s="171"/>
      <c r="O6" s="126"/>
      <c r="P6" s="594"/>
      <c r="Q6" s="585">
        <f>Q3*Q5</f>
        <v>5044000</v>
      </c>
      <c r="R6" s="586"/>
      <c r="S6" s="585">
        <f>S3*S5</f>
        <v>3339050.0000000005</v>
      </c>
      <c r="T6" s="586"/>
      <c r="U6" s="585">
        <f>U3*U5</f>
        <v>3339050.0000000005</v>
      </c>
      <c r="V6" s="586"/>
      <c r="W6" s="585">
        <f>W3*W5</f>
        <v>5044000</v>
      </c>
      <c r="X6" s="586"/>
    </row>
    <row r="7" spans="2:24" s="149" customFormat="1" ht="23.25" x14ac:dyDescent="0.35">
      <c r="B7" s="574" t="s">
        <v>1</v>
      </c>
      <c r="C7" s="602">
        <v>30</v>
      </c>
      <c r="D7" s="602"/>
      <c r="E7" s="527">
        <v>31</v>
      </c>
      <c r="F7" s="528"/>
      <c r="G7" s="602">
        <v>32</v>
      </c>
      <c r="H7" s="602"/>
      <c r="I7" s="527">
        <v>33</v>
      </c>
      <c r="J7" s="528"/>
      <c r="K7" s="610">
        <v>34</v>
      </c>
      <c r="L7" s="611"/>
      <c r="M7" s="615">
        <v>35</v>
      </c>
      <c r="N7" s="616"/>
      <c r="O7" s="148"/>
      <c r="P7" s="617" t="s">
        <v>0</v>
      </c>
      <c r="Q7" s="613">
        <v>21</v>
      </c>
      <c r="R7" s="614"/>
      <c r="S7" s="473">
        <v>22</v>
      </c>
      <c r="T7" s="474"/>
      <c r="U7" s="621">
        <v>23</v>
      </c>
      <c r="V7" s="622"/>
      <c r="W7" s="626">
        <v>24</v>
      </c>
      <c r="X7" s="627"/>
    </row>
    <row r="8" spans="2:24" ht="19.5" x14ac:dyDescent="0.3">
      <c r="B8" s="574"/>
      <c r="C8" s="588">
        <f>C9+D9</f>
        <v>54.14</v>
      </c>
      <c r="D8" s="588"/>
      <c r="E8" s="344">
        <f>E9+F9</f>
        <v>57.699999999999996</v>
      </c>
      <c r="F8" s="572"/>
      <c r="G8" s="588">
        <f>G9+H9</f>
        <v>52.489999999999995</v>
      </c>
      <c r="H8" s="588"/>
      <c r="I8" s="344">
        <f>I9+J9</f>
        <v>52.489999999999995</v>
      </c>
      <c r="J8" s="572"/>
      <c r="K8" s="599">
        <f>K9+L9</f>
        <v>90.58</v>
      </c>
      <c r="L8" s="176"/>
      <c r="M8" s="600">
        <v>90.62</v>
      </c>
      <c r="N8" s="601"/>
      <c r="O8" s="126"/>
      <c r="P8" s="593"/>
      <c r="Q8" s="418">
        <f>Q9+R9</f>
        <v>78.38</v>
      </c>
      <c r="R8" s="273"/>
      <c r="S8" s="198">
        <f>S9+T9</f>
        <v>51.99</v>
      </c>
      <c r="T8" s="199"/>
      <c r="U8" s="623">
        <f>U9+V9</f>
        <v>51.99</v>
      </c>
      <c r="V8" s="624"/>
      <c r="W8" s="175">
        <f>W9+X9</f>
        <v>78.38</v>
      </c>
      <c r="X8" s="253"/>
    </row>
    <row r="9" spans="2:24" ht="19.5" x14ac:dyDescent="0.3">
      <c r="B9" s="574"/>
      <c r="C9" s="131">
        <v>49.81</v>
      </c>
      <c r="D9" s="84">
        <v>4.33</v>
      </c>
      <c r="E9" s="18">
        <v>53.37</v>
      </c>
      <c r="F9" s="95">
        <v>4.33</v>
      </c>
      <c r="G9" s="131">
        <v>48.16</v>
      </c>
      <c r="H9" s="84">
        <v>4.33</v>
      </c>
      <c r="I9" s="18">
        <v>48.16</v>
      </c>
      <c r="J9" s="95">
        <v>4.33</v>
      </c>
      <c r="K9" s="131">
        <v>78.58</v>
      </c>
      <c r="L9" s="84">
        <v>12</v>
      </c>
      <c r="M9" s="47">
        <v>86.5</v>
      </c>
      <c r="N9" s="48">
        <v>4.12</v>
      </c>
      <c r="O9" s="126"/>
      <c r="P9" s="593"/>
      <c r="Q9" s="129">
        <v>70.099999999999994</v>
      </c>
      <c r="R9" s="105">
        <f>4.14+4.14</f>
        <v>8.2799999999999994</v>
      </c>
      <c r="S9" s="30">
        <v>47.85</v>
      </c>
      <c r="T9" s="32">
        <v>4.1399999999999997</v>
      </c>
      <c r="U9" s="159">
        <v>47.85</v>
      </c>
      <c r="V9" s="160">
        <v>4.1399999999999997</v>
      </c>
      <c r="W9" s="18">
        <v>70.099999999999994</v>
      </c>
      <c r="X9" s="95">
        <f>4.14+4.14</f>
        <v>8.2799999999999994</v>
      </c>
    </row>
    <row r="10" spans="2:24" ht="19.5" x14ac:dyDescent="0.3">
      <c r="B10" s="574"/>
      <c r="C10" s="525">
        <v>60000</v>
      </c>
      <c r="D10" s="587"/>
      <c r="E10" s="525">
        <v>60000</v>
      </c>
      <c r="F10" s="580"/>
      <c r="G10" s="587">
        <v>65000</v>
      </c>
      <c r="H10" s="587"/>
      <c r="I10" s="525">
        <v>65000</v>
      </c>
      <c r="J10" s="580"/>
      <c r="K10" s="587">
        <v>65000</v>
      </c>
      <c r="L10" s="587"/>
      <c r="M10" s="521">
        <v>65000</v>
      </c>
      <c r="N10" s="603"/>
      <c r="O10" s="108"/>
      <c r="P10" s="594"/>
      <c r="Q10" s="521">
        <v>65000</v>
      </c>
      <c r="R10" s="603"/>
      <c r="S10" s="471"/>
      <c r="T10" s="612"/>
      <c r="U10" s="511">
        <v>65000</v>
      </c>
      <c r="V10" s="625"/>
      <c r="W10" s="525">
        <v>65000</v>
      </c>
      <c r="X10" s="580"/>
    </row>
    <row r="11" spans="2:24" ht="20.25" thickBot="1" x14ac:dyDescent="0.35">
      <c r="B11" s="575"/>
      <c r="C11" s="579">
        <f>C8*C10</f>
        <v>3248400</v>
      </c>
      <c r="D11" s="579"/>
      <c r="E11" s="577">
        <f>E8*E10</f>
        <v>3461999.9999999995</v>
      </c>
      <c r="F11" s="578"/>
      <c r="G11" s="579">
        <f>G8*G10</f>
        <v>3411849.9999999995</v>
      </c>
      <c r="H11" s="579"/>
      <c r="I11" s="577">
        <f>I8*I10</f>
        <v>3411849.9999999995</v>
      </c>
      <c r="J11" s="578"/>
      <c r="K11" s="579">
        <f>K8*K10</f>
        <v>5887700</v>
      </c>
      <c r="L11" s="579"/>
      <c r="M11" s="383">
        <f>M8*M10</f>
        <v>5890300</v>
      </c>
      <c r="N11" s="384"/>
      <c r="O11" s="127"/>
      <c r="P11" s="618"/>
      <c r="Q11" s="383">
        <f>Q8*Q10</f>
        <v>5094700</v>
      </c>
      <c r="R11" s="384"/>
      <c r="S11" s="386"/>
      <c r="T11" s="387"/>
      <c r="U11" s="407">
        <f>U8*U10</f>
        <v>3379350</v>
      </c>
      <c r="V11" s="408"/>
      <c r="W11" s="577">
        <f>W8*W10</f>
        <v>5094700</v>
      </c>
      <c r="X11" s="578"/>
    </row>
    <row r="12" spans="2:24" s="149" customFormat="1" ht="23.25" x14ac:dyDescent="0.35">
      <c r="B12" s="573" t="s">
        <v>0</v>
      </c>
      <c r="C12" s="520">
        <v>25</v>
      </c>
      <c r="D12" s="417"/>
      <c r="E12" s="576">
        <v>26</v>
      </c>
      <c r="F12" s="576"/>
      <c r="G12" s="392">
        <v>27</v>
      </c>
      <c r="H12" s="402"/>
      <c r="I12" s="416">
        <v>28</v>
      </c>
      <c r="J12" s="416"/>
      <c r="K12" s="473">
        <v>29</v>
      </c>
      <c r="L12" s="474"/>
      <c r="M12" s="151"/>
      <c r="N12" s="151"/>
      <c r="O12" s="148"/>
      <c r="P12" s="592" t="s">
        <v>2</v>
      </c>
      <c r="Q12" s="607">
        <v>17</v>
      </c>
      <c r="R12" s="608"/>
      <c r="S12" s="615">
        <v>18</v>
      </c>
      <c r="T12" s="616"/>
      <c r="U12" s="619">
        <v>19</v>
      </c>
      <c r="V12" s="620"/>
      <c r="W12" s="615">
        <v>20</v>
      </c>
      <c r="X12" s="616"/>
    </row>
    <row r="13" spans="2:24" ht="19.5" x14ac:dyDescent="0.3">
      <c r="B13" s="574"/>
      <c r="C13" s="600">
        <f>C14+D14</f>
        <v>115.19</v>
      </c>
      <c r="D13" s="601"/>
      <c r="E13" s="588">
        <f>E14+F14</f>
        <v>52.489999999999995</v>
      </c>
      <c r="F13" s="588"/>
      <c r="G13" s="604">
        <f>G14+H14</f>
        <v>52.489999999999995</v>
      </c>
      <c r="H13" s="605"/>
      <c r="I13" s="606">
        <f>I14+J14</f>
        <v>90.58</v>
      </c>
      <c r="J13" s="606"/>
      <c r="K13" s="198">
        <f>K14+L14</f>
        <v>90.62</v>
      </c>
      <c r="L13" s="199"/>
      <c r="M13" s="609"/>
      <c r="N13" s="609"/>
      <c r="O13" s="126"/>
      <c r="P13" s="593"/>
      <c r="Q13" s="249">
        <f>Q14+R14</f>
        <v>78.38</v>
      </c>
      <c r="R13" s="205"/>
      <c r="S13" s="272">
        <f>S14+T14</f>
        <v>51.99</v>
      </c>
      <c r="T13" s="281"/>
      <c r="U13" s="418">
        <f>U14+V14</f>
        <v>51.99</v>
      </c>
      <c r="V13" s="273"/>
      <c r="W13" s="272">
        <f>W14+X14</f>
        <v>78.38</v>
      </c>
      <c r="X13" s="281"/>
    </row>
    <row r="14" spans="2:24" ht="19.5" x14ac:dyDescent="0.3">
      <c r="B14" s="574"/>
      <c r="C14" s="47">
        <v>106.53</v>
      </c>
      <c r="D14" s="48">
        <f>4.33+4.33</f>
        <v>8.66</v>
      </c>
      <c r="E14" s="131">
        <v>48.16</v>
      </c>
      <c r="F14" s="84">
        <v>4.33</v>
      </c>
      <c r="G14" s="72">
        <v>48.16</v>
      </c>
      <c r="H14" s="73">
        <v>4.33</v>
      </c>
      <c r="I14" s="129">
        <v>78.58</v>
      </c>
      <c r="J14" s="105">
        <v>12</v>
      </c>
      <c r="K14" s="30">
        <v>86.5</v>
      </c>
      <c r="L14" s="32">
        <v>4.12</v>
      </c>
      <c r="M14" s="333"/>
      <c r="N14" s="333"/>
      <c r="O14" s="126"/>
      <c r="P14" s="593"/>
      <c r="Q14" s="35">
        <v>70.099999999999994</v>
      </c>
      <c r="R14" s="33">
        <f>4.14+4.14</f>
        <v>8.2799999999999994</v>
      </c>
      <c r="S14" s="47">
        <v>47.85</v>
      </c>
      <c r="T14" s="48">
        <v>4.1399999999999997</v>
      </c>
      <c r="U14" s="129">
        <v>47.85</v>
      </c>
      <c r="V14" s="105">
        <v>4.1399999999999997</v>
      </c>
      <c r="W14" s="47">
        <v>70.099999999999994</v>
      </c>
      <c r="X14" s="48">
        <f>4.14+4.14</f>
        <v>8.2799999999999994</v>
      </c>
    </row>
    <row r="15" spans="2:24" ht="19.5" x14ac:dyDescent="0.3">
      <c r="B15" s="574"/>
      <c r="C15" s="521">
        <v>60000</v>
      </c>
      <c r="D15" s="603"/>
      <c r="E15" s="587">
        <v>60000</v>
      </c>
      <c r="F15" s="587"/>
      <c r="G15" s="484"/>
      <c r="H15" s="628"/>
      <c r="I15" s="629">
        <v>65000</v>
      </c>
      <c r="J15" s="629"/>
      <c r="K15" s="471"/>
      <c r="L15" s="612"/>
      <c r="M15" s="26"/>
      <c r="N15" s="26"/>
      <c r="O15" s="126"/>
      <c r="P15" s="594"/>
      <c r="Q15" s="471"/>
      <c r="R15" s="612"/>
      <c r="S15" s="521">
        <v>65000</v>
      </c>
      <c r="T15" s="603"/>
      <c r="U15" s="521">
        <v>65000</v>
      </c>
      <c r="V15" s="603"/>
      <c r="W15" s="521">
        <v>65000</v>
      </c>
      <c r="X15" s="603"/>
    </row>
    <row r="16" spans="2:24" ht="20.25" thickBot="1" x14ac:dyDescent="0.35">
      <c r="B16" s="575"/>
      <c r="C16" s="383">
        <f>C13*C15</f>
        <v>6911400</v>
      </c>
      <c r="D16" s="384"/>
      <c r="E16" s="579">
        <f>E13*E15</f>
        <v>3149399.9999999995</v>
      </c>
      <c r="F16" s="579"/>
      <c r="G16" s="397">
        <f>G13*G15</f>
        <v>0</v>
      </c>
      <c r="H16" s="398"/>
      <c r="I16" s="630">
        <f>I13*I15</f>
        <v>5887700</v>
      </c>
      <c r="J16" s="630"/>
      <c r="K16" s="386"/>
      <c r="L16" s="387"/>
      <c r="M16" s="631"/>
      <c r="N16" s="631"/>
      <c r="O16" s="127"/>
      <c r="P16" s="594"/>
      <c r="Q16" s="386"/>
      <c r="R16" s="387"/>
      <c r="S16" s="383">
        <f>S13*S15</f>
        <v>3379350</v>
      </c>
      <c r="T16" s="384"/>
      <c r="U16" s="383">
        <f>U13*U15</f>
        <v>3379350</v>
      </c>
      <c r="V16" s="384"/>
      <c r="W16" s="383">
        <f>W13*W15</f>
        <v>5094700</v>
      </c>
      <c r="X16" s="384"/>
    </row>
    <row r="17" spans="2:24" s="149" customFormat="1" ht="23.25" x14ac:dyDescent="0.35">
      <c r="B17" s="574" t="s">
        <v>2</v>
      </c>
      <c r="C17" s="642">
        <v>20</v>
      </c>
      <c r="D17" s="643"/>
      <c r="E17" s="602">
        <v>21</v>
      </c>
      <c r="F17" s="602"/>
      <c r="G17" s="527">
        <v>22</v>
      </c>
      <c r="H17" s="528"/>
      <c r="I17" s="439">
        <v>23</v>
      </c>
      <c r="J17" s="439"/>
      <c r="K17" s="637">
        <v>24</v>
      </c>
      <c r="L17" s="638"/>
      <c r="M17" s="632"/>
      <c r="N17" s="632"/>
      <c r="O17" s="148"/>
      <c r="P17" s="617" t="s">
        <v>3</v>
      </c>
      <c r="Q17" s="635">
        <v>13</v>
      </c>
      <c r="R17" s="636"/>
      <c r="S17" s="557">
        <v>14</v>
      </c>
      <c r="T17" s="558"/>
      <c r="U17" s="555">
        <v>15</v>
      </c>
      <c r="V17" s="556"/>
      <c r="W17" s="473">
        <v>16</v>
      </c>
      <c r="X17" s="474"/>
    </row>
    <row r="18" spans="2:24" ht="19.5" x14ac:dyDescent="0.3">
      <c r="B18" s="574"/>
      <c r="C18" s="641">
        <f>C19+D19</f>
        <v>115.19</v>
      </c>
      <c r="D18" s="362"/>
      <c r="E18" s="588">
        <f>E19+F19</f>
        <v>52.489999999999995</v>
      </c>
      <c r="F18" s="588"/>
      <c r="G18" s="344">
        <f>G19+H19</f>
        <v>52.489999999999995</v>
      </c>
      <c r="H18" s="572"/>
      <c r="I18" s="361">
        <f>I19+J19</f>
        <v>90.58</v>
      </c>
      <c r="J18" s="361"/>
      <c r="K18" s="272">
        <f>K19+L19</f>
        <v>90.62</v>
      </c>
      <c r="L18" s="281"/>
      <c r="M18" s="634"/>
      <c r="N18" s="634"/>
      <c r="O18" s="126"/>
      <c r="P18" s="593"/>
      <c r="Q18" s="229">
        <f>Q19+R19</f>
        <v>78.38</v>
      </c>
      <c r="R18" s="195"/>
      <c r="S18" s="194">
        <f>S19+T19</f>
        <v>51.99</v>
      </c>
      <c r="T18" s="208"/>
      <c r="U18" s="229">
        <f>U19+V19</f>
        <v>51.99</v>
      </c>
      <c r="V18" s="195"/>
      <c r="W18" s="198">
        <f>W19+X19</f>
        <v>78.38</v>
      </c>
      <c r="X18" s="199"/>
    </row>
    <row r="19" spans="2:24" ht="19.5" x14ac:dyDescent="0.3">
      <c r="B19" s="574"/>
      <c r="C19" s="30">
        <v>106.53</v>
      </c>
      <c r="D19" s="32">
        <f>4.33+4.33</f>
        <v>8.66</v>
      </c>
      <c r="E19" s="131">
        <v>48.16</v>
      </c>
      <c r="F19" s="84">
        <v>4.33</v>
      </c>
      <c r="G19" s="18">
        <v>48.16</v>
      </c>
      <c r="H19" s="95">
        <v>4.33</v>
      </c>
      <c r="I19" s="35">
        <v>78.58</v>
      </c>
      <c r="J19" s="33">
        <v>12</v>
      </c>
      <c r="K19" s="47">
        <v>86.5</v>
      </c>
      <c r="L19" s="48">
        <v>4.12</v>
      </c>
      <c r="M19" s="633"/>
      <c r="N19" s="633"/>
      <c r="O19" s="126"/>
      <c r="P19" s="593"/>
      <c r="Q19" s="13">
        <v>70.099999999999994</v>
      </c>
      <c r="R19" s="15">
        <f>4.14+4.14</f>
        <v>8.2799999999999994</v>
      </c>
      <c r="S19" s="11">
        <v>47.85</v>
      </c>
      <c r="T19" s="12">
        <v>4.1399999999999997</v>
      </c>
      <c r="U19" s="13">
        <v>47.85</v>
      </c>
      <c r="V19" s="15">
        <v>4.1399999999999997</v>
      </c>
      <c r="W19" s="30">
        <v>70.099999999999994</v>
      </c>
      <c r="X19" s="32">
        <f>4.14+4.14</f>
        <v>8.2799999999999994</v>
      </c>
    </row>
    <row r="20" spans="2:24" ht="19.5" x14ac:dyDescent="0.3">
      <c r="B20" s="574"/>
      <c r="C20" s="471"/>
      <c r="D20" s="612"/>
      <c r="E20" s="587">
        <v>60000</v>
      </c>
      <c r="F20" s="587"/>
      <c r="G20" s="525">
        <v>65000</v>
      </c>
      <c r="H20" s="580"/>
      <c r="I20" s="639"/>
      <c r="J20" s="639"/>
      <c r="K20" s="521">
        <v>65000</v>
      </c>
      <c r="L20" s="603"/>
      <c r="M20" s="108"/>
      <c r="N20" s="108"/>
      <c r="O20" s="126"/>
      <c r="P20" s="594"/>
      <c r="Q20" s="553">
        <v>65000</v>
      </c>
      <c r="R20" s="584"/>
      <c r="S20" s="553">
        <v>65000</v>
      </c>
      <c r="T20" s="584"/>
      <c r="U20" s="553">
        <v>65000</v>
      </c>
      <c r="V20" s="584"/>
      <c r="W20" s="471"/>
      <c r="X20" s="612"/>
    </row>
    <row r="21" spans="2:24" ht="20.25" thickBot="1" x14ac:dyDescent="0.35">
      <c r="B21" s="574"/>
      <c r="C21" s="386"/>
      <c r="D21" s="387"/>
      <c r="E21" s="579">
        <f>E18*E20</f>
        <v>3149399.9999999995</v>
      </c>
      <c r="F21" s="579"/>
      <c r="G21" s="577">
        <f>G18*G20</f>
        <v>3411849.9999999995</v>
      </c>
      <c r="H21" s="578"/>
      <c r="I21" s="640"/>
      <c r="J21" s="640"/>
      <c r="K21" s="383">
        <f>K18*K20</f>
        <v>5890300</v>
      </c>
      <c r="L21" s="384"/>
      <c r="M21" s="631"/>
      <c r="N21" s="631"/>
      <c r="O21" s="127"/>
      <c r="P21" s="618"/>
      <c r="Q21" s="585">
        <f>Q18*Q20</f>
        <v>5094700</v>
      </c>
      <c r="R21" s="586"/>
      <c r="S21" s="585">
        <f>S18*S20</f>
        <v>3379350</v>
      </c>
      <c r="T21" s="586"/>
      <c r="U21" s="585">
        <f>U18*U20</f>
        <v>3379350</v>
      </c>
      <c r="V21" s="586"/>
      <c r="W21" s="386"/>
      <c r="X21" s="387"/>
    </row>
    <row r="22" spans="2:24" s="149" customFormat="1" ht="23.25" x14ac:dyDescent="0.35">
      <c r="B22" s="573" t="s">
        <v>3</v>
      </c>
      <c r="C22" s="520">
        <v>15</v>
      </c>
      <c r="D22" s="417"/>
      <c r="E22" s="576">
        <v>16</v>
      </c>
      <c r="F22" s="576"/>
      <c r="G22" s="390">
        <v>17</v>
      </c>
      <c r="H22" s="399"/>
      <c r="I22" s="416">
        <v>18</v>
      </c>
      <c r="J22" s="416"/>
      <c r="K22" s="637">
        <v>19</v>
      </c>
      <c r="L22" s="638"/>
      <c r="M22" s="645"/>
      <c r="N22" s="645"/>
      <c r="O22" s="148"/>
      <c r="P22" s="592" t="s">
        <v>4</v>
      </c>
      <c r="Q22" s="549">
        <v>9</v>
      </c>
      <c r="R22" s="550"/>
      <c r="S22" s="563">
        <v>10</v>
      </c>
      <c r="T22" s="564"/>
      <c r="U22" s="607">
        <v>11</v>
      </c>
      <c r="V22" s="608"/>
      <c r="W22" s="551">
        <v>12</v>
      </c>
      <c r="X22" s="552"/>
    </row>
    <row r="23" spans="2:24" ht="19.5" x14ac:dyDescent="0.3">
      <c r="B23" s="574"/>
      <c r="C23" s="600">
        <f>C24+D24</f>
        <v>115.19</v>
      </c>
      <c r="D23" s="601"/>
      <c r="E23" s="588">
        <f>E24+F24</f>
        <v>52.489999999999995</v>
      </c>
      <c r="F23" s="588"/>
      <c r="G23" s="641">
        <f>G24+H24</f>
        <v>52.489999999999995</v>
      </c>
      <c r="H23" s="362"/>
      <c r="I23" s="606">
        <f>I24+J24</f>
        <v>90.58</v>
      </c>
      <c r="J23" s="606"/>
      <c r="K23" s="272">
        <f>K24+L24</f>
        <v>90.62</v>
      </c>
      <c r="L23" s="281"/>
      <c r="M23" s="644"/>
      <c r="N23" s="644"/>
      <c r="O23" s="126"/>
      <c r="P23" s="593"/>
      <c r="Q23" s="229">
        <f>Q24+R24</f>
        <v>78.38</v>
      </c>
      <c r="R23" s="195"/>
      <c r="S23" s="198">
        <f>S24+T24</f>
        <v>51.99</v>
      </c>
      <c r="T23" s="199"/>
      <c r="U23" s="249">
        <f>U24+V24</f>
        <v>51.99</v>
      </c>
      <c r="V23" s="205"/>
      <c r="W23" s="194">
        <f>W24+X24</f>
        <v>78.38</v>
      </c>
      <c r="X23" s="208"/>
    </row>
    <row r="24" spans="2:24" ht="19.5" x14ac:dyDescent="0.3">
      <c r="B24" s="574"/>
      <c r="C24" s="47">
        <v>106.53</v>
      </c>
      <c r="D24" s="48">
        <f>4.33+4.33</f>
        <v>8.66</v>
      </c>
      <c r="E24" s="131">
        <v>48.16</v>
      </c>
      <c r="F24" s="84">
        <v>4.33</v>
      </c>
      <c r="G24" s="30">
        <v>48.16</v>
      </c>
      <c r="H24" s="32">
        <v>4.33</v>
      </c>
      <c r="I24" s="129">
        <v>78.58</v>
      </c>
      <c r="J24" s="105">
        <v>12</v>
      </c>
      <c r="K24" s="47">
        <v>86.5</v>
      </c>
      <c r="L24" s="48">
        <v>4.12</v>
      </c>
      <c r="M24" s="26"/>
      <c r="N24" s="26"/>
      <c r="O24" s="126"/>
      <c r="P24" s="593"/>
      <c r="Q24" s="13">
        <v>70.099999999999994</v>
      </c>
      <c r="R24" s="15">
        <f>4.14+4.14</f>
        <v>8.2799999999999994</v>
      </c>
      <c r="S24" s="30">
        <v>47.85</v>
      </c>
      <c r="T24" s="32">
        <v>4.1399999999999997</v>
      </c>
      <c r="U24" s="35">
        <v>47.85</v>
      </c>
      <c r="V24" s="33">
        <v>4.1399999999999997</v>
      </c>
      <c r="W24" s="11">
        <v>70.099999999999994</v>
      </c>
      <c r="X24" s="12">
        <f>4.14+4.14</f>
        <v>8.2799999999999994</v>
      </c>
    </row>
    <row r="25" spans="2:24" ht="19.5" x14ac:dyDescent="0.3">
      <c r="B25" s="574"/>
      <c r="C25" s="521">
        <v>60000</v>
      </c>
      <c r="D25" s="603"/>
      <c r="E25" s="587">
        <v>60000</v>
      </c>
      <c r="F25" s="587"/>
      <c r="G25" s="471"/>
      <c r="H25" s="612"/>
      <c r="I25" s="629">
        <v>65000</v>
      </c>
      <c r="J25" s="629"/>
      <c r="K25" s="521">
        <v>65000</v>
      </c>
      <c r="L25" s="603"/>
      <c r="M25" s="26"/>
      <c r="N25" s="26"/>
      <c r="O25" s="126"/>
      <c r="P25" s="594"/>
      <c r="Q25" s="553">
        <v>65000</v>
      </c>
      <c r="R25" s="584"/>
      <c r="S25" s="471"/>
      <c r="T25" s="612"/>
      <c r="U25" s="471"/>
      <c r="V25" s="612"/>
      <c r="W25" s="553">
        <v>65000</v>
      </c>
      <c r="X25" s="584"/>
    </row>
    <row r="26" spans="2:24" ht="20.25" thickBot="1" x14ac:dyDescent="0.35">
      <c r="B26" s="575"/>
      <c r="C26" s="383">
        <f>C23*C25</f>
        <v>6911400</v>
      </c>
      <c r="D26" s="384"/>
      <c r="E26" s="579">
        <f>E23*E25</f>
        <v>3149399.9999999995</v>
      </c>
      <c r="F26" s="579"/>
      <c r="G26" s="386"/>
      <c r="H26" s="387"/>
      <c r="I26" s="630">
        <f>I23*I25</f>
        <v>5887700</v>
      </c>
      <c r="J26" s="630"/>
      <c r="K26" s="383">
        <f>K23*K25</f>
        <v>5890300</v>
      </c>
      <c r="L26" s="384"/>
      <c r="M26" s="20"/>
      <c r="N26" s="20"/>
      <c r="O26" s="127"/>
      <c r="P26" s="594"/>
      <c r="Q26" s="585">
        <f>Q23*Q25</f>
        <v>5094700</v>
      </c>
      <c r="R26" s="586"/>
      <c r="S26" s="386"/>
      <c r="T26" s="387"/>
      <c r="U26" s="386"/>
      <c r="V26" s="387"/>
      <c r="W26" s="585">
        <f>W23*W25</f>
        <v>5094700</v>
      </c>
      <c r="X26" s="586"/>
    </row>
    <row r="27" spans="2:24" s="149" customFormat="1" ht="23.25" x14ac:dyDescent="0.35">
      <c r="B27" s="574" t="s">
        <v>4</v>
      </c>
      <c r="C27" s="520">
        <v>10</v>
      </c>
      <c r="D27" s="417"/>
      <c r="E27" s="439">
        <v>11</v>
      </c>
      <c r="F27" s="439"/>
      <c r="G27" s="527">
        <v>12</v>
      </c>
      <c r="H27" s="528"/>
      <c r="I27" s="414">
        <v>13</v>
      </c>
      <c r="J27" s="414"/>
      <c r="K27" s="637">
        <v>14</v>
      </c>
      <c r="L27" s="638"/>
      <c r="M27" s="152"/>
      <c r="N27" s="151"/>
      <c r="O27" s="148"/>
      <c r="P27" s="617" t="s">
        <v>6</v>
      </c>
      <c r="Q27" s="555">
        <v>5</v>
      </c>
      <c r="R27" s="556"/>
      <c r="S27" s="473">
        <v>6</v>
      </c>
      <c r="T27" s="474"/>
      <c r="U27" s="555">
        <v>7</v>
      </c>
      <c r="V27" s="556"/>
      <c r="W27" s="557">
        <v>8</v>
      </c>
      <c r="X27" s="558"/>
    </row>
    <row r="28" spans="2:24" ht="19.5" x14ac:dyDescent="0.3">
      <c r="B28" s="574"/>
      <c r="C28" s="600">
        <f>C29+D29</f>
        <v>115.19</v>
      </c>
      <c r="D28" s="601"/>
      <c r="E28" s="361">
        <f>E29+F29</f>
        <v>52.489999999999995</v>
      </c>
      <c r="F28" s="361"/>
      <c r="G28" s="344">
        <f>G29+H29</f>
        <v>52.489999999999995</v>
      </c>
      <c r="H28" s="572"/>
      <c r="I28" s="606">
        <f>I29+J29</f>
        <v>90.58</v>
      </c>
      <c r="J28" s="606"/>
      <c r="K28" s="272">
        <f>K29+L29</f>
        <v>90.62</v>
      </c>
      <c r="L28" s="281"/>
      <c r="M28" s="22"/>
      <c r="N28" s="20"/>
      <c r="O28" s="126"/>
      <c r="P28" s="593"/>
      <c r="Q28" s="229">
        <f>Q29+R29</f>
        <v>78.38</v>
      </c>
      <c r="R28" s="195"/>
      <c r="S28" s="198">
        <f>S29+T29</f>
        <v>51.99</v>
      </c>
      <c r="T28" s="199"/>
      <c r="U28" s="229">
        <f>U29+V29</f>
        <v>51.99</v>
      </c>
      <c r="V28" s="195"/>
      <c r="W28" s="194">
        <f>W29+X29</f>
        <v>78.38</v>
      </c>
      <c r="X28" s="208"/>
    </row>
    <row r="29" spans="2:24" ht="19.5" x14ac:dyDescent="0.3">
      <c r="B29" s="574"/>
      <c r="C29" s="47">
        <v>106.53</v>
      </c>
      <c r="D29" s="48">
        <f>4.33+4.33</f>
        <v>8.66</v>
      </c>
      <c r="E29" s="35">
        <v>48.16</v>
      </c>
      <c r="F29" s="33">
        <v>4.33</v>
      </c>
      <c r="G29" s="18">
        <v>48.16</v>
      </c>
      <c r="H29" s="95">
        <v>4.33</v>
      </c>
      <c r="I29" s="129">
        <v>78.58</v>
      </c>
      <c r="J29" s="105">
        <v>12</v>
      </c>
      <c r="K29" s="47">
        <v>86.5</v>
      </c>
      <c r="L29" s="48">
        <v>4.12</v>
      </c>
      <c r="M29" s="27"/>
      <c r="N29" s="26"/>
      <c r="O29" s="126"/>
      <c r="P29" s="593"/>
      <c r="Q29" s="13">
        <v>70.099999999999994</v>
      </c>
      <c r="R29" s="15">
        <f>4.14+4.14</f>
        <v>8.2799999999999994</v>
      </c>
      <c r="S29" s="30">
        <v>47.85</v>
      </c>
      <c r="T29" s="32">
        <v>4.1399999999999997</v>
      </c>
      <c r="U29" s="13">
        <v>47.85</v>
      </c>
      <c r="V29" s="15">
        <v>4.1399999999999997</v>
      </c>
      <c r="W29" s="11">
        <v>70.099999999999994</v>
      </c>
      <c r="X29" s="12">
        <f>4.14+4.14</f>
        <v>8.2799999999999994</v>
      </c>
    </row>
    <row r="30" spans="2:24" ht="19.5" x14ac:dyDescent="0.3">
      <c r="B30" s="574"/>
      <c r="C30" s="521">
        <v>60000</v>
      </c>
      <c r="D30" s="603"/>
      <c r="E30" s="639"/>
      <c r="F30" s="639"/>
      <c r="G30" s="525">
        <v>65000</v>
      </c>
      <c r="H30" s="580"/>
      <c r="I30" s="629">
        <v>65000</v>
      </c>
      <c r="J30" s="629"/>
      <c r="K30" s="521">
        <v>65000</v>
      </c>
      <c r="L30" s="603"/>
      <c r="M30" s="27"/>
      <c r="N30" s="26"/>
      <c r="O30" s="126"/>
      <c r="P30" s="594"/>
      <c r="Q30" s="553">
        <v>65000</v>
      </c>
      <c r="R30" s="584"/>
      <c r="S30" s="471"/>
      <c r="T30" s="612"/>
      <c r="U30" s="553">
        <v>65000</v>
      </c>
      <c r="V30" s="584"/>
      <c r="W30" s="553">
        <v>65000</v>
      </c>
      <c r="X30" s="584"/>
    </row>
    <row r="31" spans="2:24" ht="20.25" thickBot="1" x14ac:dyDescent="0.35">
      <c r="B31" s="574"/>
      <c r="C31" s="383">
        <f>C28*C30</f>
        <v>6911400</v>
      </c>
      <c r="D31" s="384"/>
      <c r="E31" s="640"/>
      <c r="F31" s="640"/>
      <c r="G31" s="577">
        <f>G28*G30</f>
        <v>3411849.9999999995</v>
      </c>
      <c r="H31" s="578"/>
      <c r="I31" s="630">
        <f>I28*I30</f>
        <v>5887700</v>
      </c>
      <c r="J31" s="630"/>
      <c r="K31" s="383">
        <f>K28*K30</f>
        <v>5890300</v>
      </c>
      <c r="L31" s="384"/>
      <c r="M31" s="22"/>
      <c r="N31" s="20"/>
      <c r="O31" s="127"/>
      <c r="P31" s="618"/>
      <c r="Q31" s="585">
        <f>Q28*Q30</f>
        <v>5094700</v>
      </c>
      <c r="R31" s="586"/>
      <c r="S31" s="386"/>
      <c r="T31" s="387"/>
      <c r="U31" s="585">
        <f>U28*U30</f>
        <v>3379350</v>
      </c>
      <c r="V31" s="586"/>
      <c r="W31" s="585">
        <f>W28*W30</f>
        <v>5094700</v>
      </c>
      <c r="X31" s="586"/>
    </row>
    <row r="32" spans="2:24" s="149" customFormat="1" ht="23.25" x14ac:dyDescent="0.35">
      <c r="B32" s="573" t="s">
        <v>6</v>
      </c>
      <c r="C32" s="390">
        <v>5</v>
      </c>
      <c r="D32" s="399"/>
      <c r="E32" s="576">
        <v>6</v>
      </c>
      <c r="F32" s="576"/>
      <c r="G32" s="527">
        <v>7</v>
      </c>
      <c r="H32" s="528"/>
      <c r="I32" s="416">
        <v>8</v>
      </c>
      <c r="J32" s="416"/>
      <c r="K32" s="637">
        <v>9</v>
      </c>
      <c r="L32" s="638"/>
      <c r="M32" s="152"/>
      <c r="N32" s="151"/>
      <c r="O32" s="148"/>
      <c r="P32" s="592" t="s">
        <v>5</v>
      </c>
      <c r="Q32" s="607">
        <v>1</v>
      </c>
      <c r="R32" s="608"/>
      <c r="S32" s="615">
        <v>2</v>
      </c>
      <c r="T32" s="616"/>
      <c r="U32" s="549">
        <v>3</v>
      </c>
      <c r="V32" s="550"/>
      <c r="W32" s="551">
        <v>4</v>
      </c>
      <c r="X32" s="552"/>
    </row>
    <row r="33" spans="2:24" ht="19.5" x14ac:dyDescent="0.3">
      <c r="B33" s="574"/>
      <c r="C33" s="641">
        <f>C34+D34</f>
        <v>115.19</v>
      </c>
      <c r="D33" s="362"/>
      <c r="E33" s="588">
        <f>E34+F34</f>
        <v>52.489999999999995</v>
      </c>
      <c r="F33" s="588"/>
      <c r="G33" s="344">
        <f>G34+H34</f>
        <v>52.489999999999995</v>
      </c>
      <c r="H33" s="572"/>
      <c r="I33" s="606">
        <f>I34+J34</f>
        <v>90.58</v>
      </c>
      <c r="J33" s="606"/>
      <c r="K33" s="272">
        <f>K34+L34</f>
        <v>90.62</v>
      </c>
      <c r="L33" s="281"/>
      <c r="M33" s="22"/>
      <c r="N33" s="20"/>
      <c r="O33" s="126"/>
      <c r="P33" s="593"/>
      <c r="Q33" s="249">
        <f>Q34+R34</f>
        <v>78.38</v>
      </c>
      <c r="R33" s="205"/>
      <c r="S33" s="272">
        <f>S34+T34</f>
        <v>51.99</v>
      </c>
      <c r="T33" s="281"/>
      <c r="U33" s="229">
        <f>U34+V34</f>
        <v>51.99</v>
      </c>
      <c r="V33" s="195"/>
      <c r="W33" s="194">
        <f>W34+X34</f>
        <v>78.38</v>
      </c>
      <c r="X33" s="208"/>
    </row>
    <row r="34" spans="2:24" ht="19.5" x14ac:dyDescent="0.3">
      <c r="B34" s="574"/>
      <c r="C34" s="30">
        <v>106.53</v>
      </c>
      <c r="D34" s="32">
        <f>4.33+4.33</f>
        <v>8.66</v>
      </c>
      <c r="E34" s="131">
        <v>48.16</v>
      </c>
      <c r="F34" s="84">
        <v>4.33</v>
      </c>
      <c r="G34" s="18">
        <v>48.16</v>
      </c>
      <c r="H34" s="95">
        <v>4.33</v>
      </c>
      <c r="I34" s="129">
        <v>78.58</v>
      </c>
      <c r="J34" s="105">
        <v>12</v>
      </c>
      <c r="K34" s="47">
        <v>86.5</v>
      </c>
      <c r="L34" s="48">
        <v>4.12</v>
      </c>
      <c r="M34" s="27"/>
      <c r="N34" s="26"/>
      <c r="O34" s="126"/>
      <c r="P34" s="593"/>
      <c r="Q34" s="35">
        <v>70.099999999999994</v>
      </c>
      <c r="R34" s="33">
        <f>4.14+4.14</f>
        <v>8.2799999999999994</v>
      </c>
      <c r="S34" s="47">
        <v>47.85</v>
      </c>
      <c r="T34" s="48">
        <v>4.1399999999999997</v>
      </c>
      <c r="U34" s="13">
        <v>47.85</v>
      </c>
      <c r="V34" s="15">
        <v>4.1399999999999997</v>
      </c>
      <c r="W34" s="11">
        <v>70.099999999999994</v>
      </c>
      <c r="X34" s="12">
        <f>4.14+4.14</f>
        <v>8.2799999999999994</v>
      </c>
    </row>
    <row r="35" spans="2:24" ht="19.5" x14ac:dyDescent="0.3">
      <c r="B35" s="574"/>
      <c r="C35" s="471"/>
      <c r="D35" s="612"/>
      <c r="E35" s="587">
        <v>60000</v>
      </c>
      <c r="F35" s="587"/>
      <c r="G35" s="525">
        <v>65000</v>
      </c>
      <c r="H35" s="580"/>
      <c r="I35" s="629">
        <v>65000</v>
      </c>
      <c r="J35" s="629"/>
      <c r="K35" s="521">
        <v>65000</v>
      </c>
      <c r="L35" s="603"/>
      <c r="M35" s="27"/>
      <c r="N35" s="26"/>
      <c r="O35" s="126"/>
      <c r="P35" s="594"/>
      <c r="Q35" s="471"/>
      <c r="R35" s="612"/>
      <c r="S35" s="521">
        <v>65000</v>
      </c>
      <c r="T35" s="603"/>
      <c r="U35" s="553">
        <v>65000</v>
      </c>
      <c r="V35" s="584"/>
      <c r="W35" s="553">
        <v>65000</v>
      </c>
      <c r="X35" s="584"/>
    </row>
    <row r="36" spans="2:24" ht="20.25" thickBot="1" x14ac:dyDescent="0.35">
      <c r="B36" s="575"/>
      <c r="C36" s="386"/>
      <c r="D36" s="387"/>
      <c r="E36" s="579">
        <f>E33*E35</f>
        <v>3149399.9999999995</v>
      </c>
      <c r="F36" s="579"/>
      <c r="G36" s="577">
        <f>G33*G35</f>
        <v>3411849.9999999995</v>
      </c>
      <c r="H36" s="578"/>
      <c r="I36" s="630">
        <f>I33*I35</f>
        <v>5887700</v>
      </c>
      <c r="J36" s="630"/>
      <c r="K36" s="383">
        <f>K33*K35</f>
        <v>5890300</v>
      </c>
      <c r="L36" s="384"/>
      <c r="M36" s="22"/>
      <c r="N36" s="20"/>
      <c r="O36" s="127"/>
      <c r="P36" s="618"/>
      <c r="Q36" s="386"/>
      <c r="R36" s="387"/>
      <c r="S36" s="383">
        <f>S33*S35</f>
        <v>3379350</v>
      </c>
      <c r="T36" s="384"/>
      <c r="U36" s="585">
        <f>U33*U35</f>
        <v>3379350</v>
      </c>
      <c r="V36" s="586"/>
      <c r="W36" s="585">
        <f>W33*W35</f>
        <v>5094700</v>
      </c>
      <c r="X36" s="586"/>
    </row>
    <row r="37" spans="2:24" s="149" customFormat="1" ht="23.25" x14ac:dyDescent="0.35">
      <c r="B37" s="574" t="s">
        <v>5</v>
      </c>
      <c r="C37" s="527">
        <v>1</v>
      </c>
      <c r="D37" s="528"/>
      <c r="E37" s="602">
        <v>2</v>
      </c>
      <c r="F37" s="602"/>
      <c r="G37" s="520">
        <v>3</v>
      </c>
      <c r="H37" s="417"/>
      <c r="I37" s="520">
        <v>4</v>
      </c>
      <c r="J37" s="417"/>
      <c r="K37" s="646"/>
      <c r="L37" s="646"/>
      <c r="M37" s="151"/>
      <c r="N37" s="151"/>
      <c r="O37" s="148"/>
      <c r="Q37" s="153"/>
      <c r="R37" s="153"/>
      <c r="S37" s="153"/>
      <c r="T37" s="153"/>
    </row>
    <row r="38" spans="2:24" ht="19.5" x14ac:dyDescent="0.3">
      <c r="B38" s="574"/>
      <c r="C38" s="344">
        <f>C39+D39</f>
        <v>52.489999999999995</v>
      </c>
      <c r="D38" s="572"/>
      <c r="E38" s="588">
        <f>E39+F39</f>
        <v>52.489999999999995</v>
      </c>
      <c r="F38" s="588"/>
      <c r="G38" s="600">
        <f>G39+H39</f>
        <v>90.58</v>
      </c>
      <c r="H38" s="601"/>
      <c r="I38" s="600">
        <f>I39+J39</f>
        <v>90.62</v>
      </c>
      <c r="J38" s="601"/>
      <c r="K38" s="333"/>
      <c r="L38" s="333"/>
      <c r="M38" s="20"/>
      <c r="N38" s="20"/>
      <c r="O38" s="128"/>
    </row>
    <row r="39" spans="2:24" ht="19.5" x14ac:dyDescent="0.3">
      <c r="B39" s="574"/>
      <c r="C39" s="18">
        <v>48.16</v>
      </c>
      <c r="D39" s="95">
        <v>4.33</v>
      </c>
      <c r="E39" s="131">
        <v>48.16</v>
      </c>
      <c r="F39" s="84">
        <v>4.33</v>
      </c>
      <c r="G39" s="47">
        <v>78.58</v>
      </c>
      <c r="H39" s="48">
        <v>12</v>
      </c>
      <c r="I39" s="47">
        <v>86.5</v>
      </c>
      <c r="J39" s="48">
        <v>4.12</v>
      </c>
      <c r="K39" s="26"/>
      <c r="L39" s="26"/>
      <c r="M39" s="26"/>
      <c r="N39" s="26"/>
      <c r="O39" s="126"/>
      <c r="W39" s="4"/>
      <c r="X39" s="4"/>
    </row>
    <row r="40" spans="2:24" ht="19.5" x14ac:dyDescent="0.3">
      <c r="B40" s="574"/>
      <c r="C40" s="525">
        <v>60000</v>
      </c>
      <c r="D40" s="580"/>
      <c r="E40" s="587">
        <v>60000</v>
      </c>
      <c r="F40" s="587"/>
      <c r="G40" s="521">
        <v>65000</v>
      </c>
      <c r="H40" s="603"/>
      <c r="I40" s="521">
        <v>65000</v>
      </c>
      <c r="J40" s="603"/>
      <c r="K40" s="26"/>
      <c r="L40" s="26"/>
      <c r="M40" s="26"/>
      <c r="N40" s="26"/>
      <c r="O40" s="126"/>
      <c r="W40" s="4"/>
      <c r="X40" s="4"/>
    </row>
    <row r="41" spans="2:24" ht="20.25" thickBot="1" x14ac:dyDescent="0.35">
      <c r="B41" s="575"/>
      <c r="C41" s="577">
        <f>C38*C40</f>
        <v>3149399.9999999995</v>
      </c>
      <c r="D41" s="578"/>
      <c r="E41" s="579">
        <f>E38*E40</f>
        <v>3149399.9999999995</v>
      </c>
      <c r="F41" s="579"/>
      <c r="G41" s="383">
        <f>G38*G40</f>
        <v>5887700</v>
      </c>
      <c r="H41" s="384"/>
      <c r="I41" s="383">
        <f>I38*I40</f>
        <v>5890300</v>
      </c>
      <c r="J41" s="384"/>
      <c r="K41" s="333"/>
      <c r="L41" s="333"/>
      <c r="M41" s="20"/>
      <c r="N41" s="20"/>
      <c r="O41" s="127"/>
      <c r="W41" s="5"/>
      <c r="X41" s="5"/>
    </row>
    <row r="42" spans="2:24" x14ac:dyDescent="0.25">
      <c r="O42" s="113"/>
      <c r="W42" s="5"/>
      <c r="X42" s="5"/>
    </row>
  </sheetData>
  <mergeCells count="305">
    <mergeCell ref="K41:L41"/>
    <mergeCell ref="K38:L38"/>
    <mergeCell ref="K37:L37"/>
    <mergeCell ref="K36:L36"/>
    <mergeCell ref="S30:T30"/>
    <mergeCell ref="S31:T31"/>
    <mergeCell ref="K35:L35"/>
    <mergeCell ref="Q36:R36"/>
    <mergeCell ref="P32:P36"/>
    <mergeCell ref="Q33:R33"/>
    <mergeCell ref="Q32:R32"/>
    <mergeCell ref="Q35:R35"/>
    <mergeCell ref="K33:L33"/>
    <mergeCell ref="S36:T36"/>
    <mergeCell ref="S35:T35"/>
    <mergeCell ref="W35:X35"/>
    <mergeCell ref="S32:T32"/>
    <mergeCell ref="W33:X33"/>
    <mergeCell ref="S33:T33"/>
    <mergeCell ref="U33:V33"/>
    <mergeCell ref="W23:X23"/>
    <mergeCell ref="W25:X25"/>
    <mergeCell ref="W36:X36"/>
    <mergeCell ref="U35:V35"/>
    <mergeCell ref="U36:V36"/>
    <mergeCell ref="W31:X31"/>
    <mergeCell ref="W30:X30"/>
    <mergeCell ref="W28:X28"/>
    <mergeCell ref="U28:V28"/>
    <mergeCell ref="U31:V31"/>
    <mergeCell ref="U32:V32"/>
    <mergeCell ref="U30:V30"/>
    <mergeCell ref="W27:X27"/>
    <mergeCell ref="U27:V27"/>
    <mergeCell ref="W26:X26"/>
    <mergeCell ref="S27:T27"/>
    <mergeCell ref="W22:X22"/>
    <mergeCell ref="S23:T23"/>
    <mergeCell ref="W32:X32"/>
    <mergeCell ref="U25:V25"/>
    <mergeCell ref="U23:V23"/>
    <mergeCell ref="Q25:R25"/>
    <mergeCell ref="S25:T25"/>
    <mergeCell ref="Q26:R26"/>
    <mergeCell ref="P22:P26"/>
    <mergeCell ref="Q23:R23"/>
    <mergeCell ref="S26:T26"/>
    <mergeCell ref="M23:N23"/>
    <mergeCell ref="K30:L30"/>
    <mergeCell ref="U22:V22"/>
    <mergeCell ref="S22:T22"/>
    <mergeCell ref="M22:N22"/>
    <mergeCell ref="Q22:R22"/>
    <mergeCell ref="K27:L27"/>
    <mergeCell ref="P27:P31"/>
    <mergeCell ref="Q27:R27"/>
    <mergeCell ref="Q31:R31"/>
    <mergeCell ref="Q30:R30"/>
    <mergeCell ref="Q28:R28"/>
    <mergeCell ref="S28:T28"/>
    <mergeCell ref="U26:V26"/>
    <mergeCell ref="I41:J41"/>
    <mergeCell ref="I37:J37"/>
    <mergeCell ref="I40:J40"/>
    <mergeCell ref="I38:J38"/>
    <mergeCell ref="I36:J36"/>
    <mergeCell ref="I35:J35"/>
    <mergeCell ref="G33:H33"/>
    <mergeCell ref="G32:H32"/>
    <mergeCell ref="G35:H35"/>
    <mergeCell ref="G41:H41"/>
    <mergeCell ref="G38:H38"/>
    <mergeCell ref="G40:H40"/>
    <mergeCell ref="G37:H37"/>
    <mergeCell ref="I32:J32"/>
    <mergeCell ref="I33:J33"/>
    <mergeCell ref="G36:H36"/>
    <mergeCell ref="I22:J22"/>
    <mergeCell ref="K32:L32"/>
    <mergeCell ref="K23:L23"/>
    <mergeCell ref="I27:J27"/>
    <mergeCell ref="K26:L26"/>
    <mergeCell ref="K25:L25"/>
    <mergeCell ref="I30:J30"/>
    <mergeCell ref="I23:J23"/>
    <mergeCell ref="K22:L22"/>
    <mergeCell ref="I26:J26"/>
    <mergeCell ref="I28:J28"/>
    <mergeCell ref="I25:J25"/>
    <mergeCell ref="I31:J31"/>
    <mergeCell ref="K28:L28"/>
    <mergeCell ref="K31:L31"/>
    <mergeCell ref="C33:D33"/>
    <mergeCell ref="C41:D41"/>
    <mergeCell ref="C35:D35"/>
    <mergeCell ref="B37:B41"/>
    <mergeCell ref="B32:B36"/>
    <mergeCell ref="C40:D40"/>
    <mergeCell ref="C37:D37"/>
    <mergeCell ref="E40:F40"/>
    <mergeCell ref="E32:F32"/>
    <mergeCell ref="E36:F36"/>
    <mergeCell ref="C38:D38"/>
    <mergeCell ref="E38:F38"/>
    <mergeCell ref="E35:F35"/>
    <mergeCell ref="E37:F37"/>
    <mergeCell ref="E33:F33"/>
    <mergeCell ref="C36:D36"/>
    <mergeCell ref="C32:D32"/>
    <mergeCell ref="E41:F41"/>
    <mergeCell ref="G23:H23"/>
    <mergeCell ref="G22:H22"/>
    <mergeCell ref="E23:F23"/>
    <mergeCell ref="E25:F25"/>
    <mergeCell ref="E30:F30"/>
    <mergeCell ref="G26:H26"/>
    <mergeCell ref="G30:H30"/>
    <mergeCell ref="G27:H27"/>
    <mergeCell ref="G31:H31"/>
    <mergeCell ref="G25:H25"/>
    <mergeCell ref="E27:F27"/>
    <mergeCell ref="E26:F26"/>
    <mergeCell ref="E28:F28"/>
    <mergeCell ref="G28:H28"/>
    <mergeCell ref="E31:F31"/>
    <mergeCell ref="B22:B26"/>
    <mergeCell ref="C22:D22"/>
    <mergeCell ref="C25:D25"/>
    <mergeCell ref="C26:D26"/>
    <mergeCell ref="C23:D23"/>
    <mergeCell ref="E20:F20"/>
    <mergeCell ref="E21:F21"/>
    <mergeCell ref="B27:B31"/>
    <mergeCell ref="C31:D31"/>
    <mergeCell ref="C30:D30"/>
    <mergeCell ref="C27:D27"/>
    <mergeCell ref="C28:D28"/>
    <mergeCell ref="E22:F22"/>
    <mergeCell ref="B17:B21"/>
    <mergeCell ref="C18:D18"/>
    <mergeCell ref="E18:F18"/>
    <mergeCell ref="C17:D17"/>
    <mergeCell ref="E17:F17"/>
    <mergeCell ref="C20:D20"/>
    <mergeCell ref="C21:D21"/>
    <mergeCell ref="K17:L17"/>
    <mergeCell ref="I17:J17"/>
    <mergeCell ref="G18:H18"/>
    <mergeCell ref="I18:J18"/>
    <mergeCell ref="K18:L18"/>
    <mergeCell ref="I20:J20"/>
    <mergeCell ref="I21:J21"/>
    <mergeCell ref="K21:L21"/>
    <mergeCell ref="K20:L20"/>
    <mergeCell ref="G17:H17"/>
    <mergeCell ref="S21:T21"/>
    <mergeCell ref="S16:T16"/>
    <mergeCell ref="M17:N17"/>
    <mergeCell ref="S17:T17"/>
    <mergeCell ref="Q20:R20"/>
    <mergeCell ref="S18:T18"/>
    <mergeCell ref="Q18:R18"/>
    <mergeCell ref="S20:T20"/>
    <mergeCell ref="M19:N19"/>
    <mergeCell ref="P17:P21"/>
    <mergeCell ref="Q21:R21"/>
    <mergeCell ref="M21:N21"/>
    <mergeCell ref="M18:N18"/>
    <mergeCell ref="Q17:R17"/>
    <mergeCell ref="G20:H20"/>
    <mergeCell ref="G21:H21"/>
    <mergeCell ref="G15:H15"/>
    <mergeCell ref="G16:H16"/>
    <mergeCell ref="I15:J15"/>
    <mergeCell ref="I16:J16"/>
    <mergeCell ref="K16:L16"/>
    <mergeCell ref="S15:T15"/>
    <mergeCell ref="Q16:R16"/>
    <mergeCell ref="P12:P16"/>
    <mergeCell ref="M14:N14"/>
    <mergeCell ref="M16:N16"/>
    <mergeCell ref="Q15:R15"/>
    <mergeCell ref="K15:L15"/>
    <mergeCell ref="W20:X20"/>
    <mergeCell ref="U20:V20"/>
    <mergeCell ref="W18:X18"/>
    <mergeCell ref="W21:X21"/>
    <mergeCell ref="W17:X17"/>
    <mergeCell ref="U17:V17"/>
    <mergeCell ref="W12:X12"/>
    <mergeCell ref="U12:V12"/>
    <mergeCell ref="U7:V7"/>
    <mergeCell ref="U8:V8"/>
    <mergeCell ref="W8:X8"/>
    <mergeCell ref="U10:V10"/>
    <mergeCell ref="W10:X10"/>
    <mergeCell ref="W7:X7"/>
    <mergeCell ref="W11:X11"/>
    <mergeCell ref="U11:V11"/>
    <mergeCell ref="U18:V18"/>
    <mergeCell ref="W15:X15"/>
    <mergeCell ref="W13:X13"/>
    <mergeCell ref="W16:X16"/>
    <mergeCell ref="U21:V21"/>
    <mergeCell ref="U13:V13"/>
    <mergeCell ref="U16:V16"/>
    <mergeCell ref="U15:V15"/>
    <mergeCell ref="S8:T8"/>
    <mergeCell ref="S10:T10"/>
    <mergeCell ref="Q7:R7"/>
    <mergeCell ref="Q11:R11"/>
    <mergeCell ref="M11:N11"/>
    <mergeCell ref="S11:T11"/>
    <mergeCell ref="S13:T13"/>
    <mergeCell ref="S12:T12"/>
    <mergeCell ref="Q13:R13"/>
    <mergeCell ref="P7:P11"/>
    <mergeCell ref="Q10:R10"/>
    <mergeCell ref="Q8:R8"/>
    <mergeCell ref="S7:T7"/>
    <mergeCell ref="M7:N7"/>
    <mergeCell ref="I8:J8"/>
    <mergeCell ref="G11:H11"/>
    <mergeCell ref="I13:J13"/>
    <mergeCell ref="I12:J12"/>
    <mergeCell ref="I10:J10"/>
    <mergeCell ref="G8:H8"/>
    <mergeCell ref="Q12:R12"/>
    <mergeCell ref="G7:H7"/>
    <mergeCell ref="G10:H10"/>
    <mergeCell ref="K10:L10"/>
    <mergeCell ref="K11:L11"/>
    <mergeCell ref="M13:N13"/>
    <mergeCell ref="K12:L12"/>
    <mergeCell ref="K13:L13"/>
    <mergeCell ref="K7:L7"/>
    <mergeCell ref="K8:L8"/>
    <mergeCell ref="M8:N8"/>
    <mergeCell ref="M10:N10"/>
    <mergeCell ref="C13:D13"/>
    <mergeCell ref="S6:T6"/>
    <mergeCell ref="C8:D8"/>
    <mergeCell ref="B7:B11"/>
    <mergeCell ref="C7:D7"/>
    <mergeCell ref="C10:D10"/>
    <mergeCell ref="C11:D11"/>
    <mergeCell ref="E10:F10"/>
    <mergeCell ref="E11:F11"/>
    <mergeCell ref="E8:F8"/>
    <mergeCell ref="I7:J7"/>
    <mergeCell ref="I6:J6"/>
    <mergeCell ref="B12:B16"/>
    <mergeCell ref="C15:D15"/>
    <mergeCell ref="E15:F15"/>
    <mergeCell ref="E16:F16"/>
    <mergeCell ref="C16:D16"/>
    <mergeCell ref="C12:D12"/>
    <mergeCell ref="E13:F13"/>
    <mergeCell ref="E12:F12"/>
    <mergeCell ref="E7:F7"/>
    <mergeCell ref="G12:H12"/>
    <mergeCell ref="G13:H13"/>
    <mergeCell ref="I11:J11"/>
    <mergeCell ref="K3:L3"/>
    <mergeCell ref="I3:J3"/>
    <mergeCell ref="K6:L6"/>
    <mergeCell ref="W2:X2"/>
    <mergeCell ref="U2:V2"/>
    <mergeCell ref="W6:X6"/>
    <mergeCell ref="U5:V5"/>
    <mergeCell ref="W5:X5"/>
    <mergeCell ref="U6:V6"/>
    <mergeCell ref="B1:N1"/>
    <mergeCell ref="S5:T5"/>
    <mergeCell ref="I5:J5"/>
    <mergeCell ref="C2:D2"/>
    <mergeCell ref="Q6:R6"/>
    <mergeCell ref="Q3:R3"/>
    <mergeCell ref="E5:F5"/>
    <mergeCell ref="M6:N6"/>
    <mergeCell ref="G5:H5"/>
    <mergeCell ref="G3:H3"/>
    <mergeCell ref="P1:X1"/>
    <mergeCell ref="W3:X3"/>
    <mergeCell ref="U3:V3"/>
    <mergeCell ref="S3:T3"/>
    <mergeCell ref="P2:P6"/>
    <mergeCell ref="Q5:R5"/>
    <mergeCell ref="S2:T2"/>
    <mergeCell ref="I2:J2"/>
    <mergeCell ref="K5:L5"/>
    <mergeCell ref="K2:L2"/>
    <mergeCell ref="Q2:R2"/>
    <mergeCell ref="M5:N5"/>
    <mergeCell ref="M2:N2"/>
    <mergeCell ref="M3:N3"/>
    <mergeCell ref="E3:F3"/>
    <mergeCell ref="B2:B6"/>
    <mergeCell ref="G2:H2"/>
    <mergeCell ref="C3:D3"/>
    <mergeCell ref="C6:D6"/>
    <mergeCell ref="E6:F6"/>
    <mergeCell ref="G6:H6"/>
    <mergeCell ref="E2:F2"/>
    <mergeCell ref="C5:D5"/>
  </mergeCells>
  <phoneticPr fontId="0" type="noConversion"/>
  <pageMargins left="0" right="0" top="0.35433070866141736" bottom="0.35433070866141736" header="0" footer="0"/>
  <pageSetup paperSize="9" scale="5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00"/>
  <sheetViews>
    <sheetView tabSelected="1" zoomScale="75" workbookViewId="0">
      <selection activeCell="E2" sqref="E2:H6"/>
    </sheetView>
  </sheetViews>
  <sheetFormatPr defaultRowHeight="15" x14ac:dyDescent="0.25"/>
  <cols>
    <col min="1" max="1" width="24.7109375" customWidth="1"/>
    <col min="6" max="10" width="9" bestFit="1" customWidth="1"/>
    <col min="11" max="11" width="9" style="80" customWidth="1"/>
    <col min="12" max="12" width="9.28515625" customWidth="1"/>
    <col min="14" max="14" width="10.28515625" customWidth="1"/>
    <col min="15" max="21" width="9" bestFit="1" customWidth="1"/>
  </cols>
  <sheetData>
    <row r="1" spans="2:21" ht="21.75" thickBot="1" x14ac:dyDescent="0.4">
      <c r="B1" s="653" t="s">
        <v>21</v>
      </c>
      <c r="C1" s="654"/>
      <c r="D1" s="654"/>
      <c r="E1" s="654"/>
      <c r="F1" s="654"/>
      <c r="G1" s="654"/>
      <c r="H1" s="654"/>
      <c r="I1" s="654"/>
      <c r="J1" s="655"/>
      <c r="K1" s="83"/>
      <c r="L1" s="106"/>
      <c r="M1" s="680" t="s">
        <v>22</v>
      </c>
      <c r="N1" s="681"/>
      <c r="O1" s="681"/>
      <c r="P1" s="681"/>
      <c r="Q1" s="681"/>
      <c r="R1" s="681"/>
      <c r="S1" s="681"/>
      <c r="T1" s="681"/>
      <c r="U1" s="682"/>
    </row>
    <row r="2" spans="2:21" s="149" customFormat="1" ht="23.25" x14ac:dyDescent="0.35">
      <c r="B2" s="656" t="s">
        <v>1</v>
      </c>
      <c r="C2" s="637">
        <v>25</v>
      </c>
      <c r="D2" s="638"/>
      <c r="E2" s="719">
        <v>26</v>
      </c>
      <c r="F2" s="720"/>
      <c r="G2" s="697">
        <v>27</v>
      </c>
      <c r="H2" s="698"/>
      <c r="I2" s="557">
        <v>28</v>
      </c>
      <c r="J2" s="558"/>
      <c r="K2" s="140"/>
      <c r="L2" s="155"/>
      <c r="M2" s="648" t="s">
        <v>1</v>
      </c>
      <c r="N2" s="613">
        <v>25</v>
      </c>
      <c r="O2" s="614"/>
      <c r="P2" s="557">
        <v>26</v>
      </c>
      <c r="Q2" s="558"/>
      <c r="R2" s="595">
        <v>27</v>
      </c>
      <c r="S2" s="596"/>
      <c r="T2" s="626">
        <v>28</v>
      </c>
      <c r="U2" s="627"/>
    </row>
    <row r="3" spans="2:21" ht="19.5" x14ac:dyDescent="0.3">
      <c r="B3" s="657"/>
      <c r="C3" s="272">
        <f>C4+D4</f>
        <v>77.599999999999994</v>
      </c>
      <c r="D3" s="281"/>
      <c r="E3" s="673">
        <f>E4+F4</f>
        <v>51.370000000000005</v>
      </c>
      <c r="F3" s="674"/>
      <c r="G3" s="689">
        <f>G4+H4</f>
        <v>51.370000000000005</v>
      </c>
      <c r="H3" s="690"/>
      <c r="I3" s="194">
        <f>I4+J4</f>
        <v>77.599999999999994</v>
      </c>
      <c r="J3" s="208"/>
      <c r="K3" s="85"/>
      <c r="L3" s="107"/>
      <c r="M3" s="649"/>
      <c r="N3" s="418">
        <f>N4+O4</f>
        <v>107.19</v>
      </c>
      <c r="O3" s="273"/>
      <c r="P3" s="194">
        <f>P4+Q4</f>
        <v>51.8</v>
      </c>
      <c r="Q3" s="208"/>
      <c r="R3" s="599">
        <f>R4+S4</f>
        <v>85.65</v>
      </c>
      <c r="S3" s="176"/>
      <c r="T3" s="175">
        <f>T4+U4</f>
        <v>77.91</v>
      </c>
      <c r="U3" s="253"/>
    </row>
    <row r="4" spans="2:21" ht="19.5" x14ac:dyDescent="0.3">
      <c r="B4" s="657"/>
      <c r="C4" s="47">
        <v>65.45</v>
      </c>
      <c r="D4" s="48">
        <f>4.05+4.05+4.05</f>
        <v>12.149999999999999</v>
      </c>
      <c r="E4" s="163">
        <v>43.27</v>
      </c>
      <c r="F4" s="721">
        <f>4.05+4.05</f>
        <v>8.1</v>
      </c>
      <c r="G4" s="161">
        <v>43.27</v>
      </c>
      <c r="H4" s="162">
        <f>4.05+4.05</f>
        <v>8.1</v>
      </c>
      <c r="I4" s="11">
        <v>65.45</v>
      </c>
      <c r="J4" s="12">
        <f>4.05+4.05+4.05</f>
        <v>12.149999999999999</v>
      </c>
      <c r="K4" s="108"/>
      <c r="L4" s="107"/>
      <c r="M4" s="649"/>
      <c r="N4" s="129">
        <v>91.05</v>
      </c>
      <c r="O4" s="105">
        <f>8.07+8.07</f>
        <v>16.14</v>
      </c>
      <c r="P4" s="11">
        <v>43.73</v>
      </c>
      <c r="Q4" s="17">
        <v>8.07</v>
      </c>
      <c r="R4" s="131">
        <v>71.47</v>
      </c>
      <c r="S4" s="84">
        <f>8.07+6.11</f>
        <v>14.18</v>
      </c>
      <c r="T4" s="18">
        <v>63.73</v>
      </c>
      <c r="U4" s="95">
        <f>8.07+6.11</f>
        <v>14.18</v>
      </c>
    </row>
    <row r="5" spans="2:21" x14ac:dyDescent="0.25">
      <c r="B5" s="658"/>
      <c r="C5" s="521">
        <v>65000</v>
      </c>
      <c r="D5" s="660"/>
      <c r="E5" s="669">
        <v>65000</v>
      </c>
      <c r="F5" s="670"/>
      <c r="G5" s="709">
        <v>65000</v>
      </c>
      <c r="H5" s="710"/>
      <c r="I5" s="553">
        <v>65000</v>
      </c>
      <c r="J5" s="647"/>
      <c r="K5" s="130"/>
      <c r="L5" s="107"/>
      <c r="M5" s="650"/>
      <c r="N5" s="521">
        <v>65000</v>
      </c>
      <c r="O5" s="660"/>
      <c r="P5" s="553">
        <v>65000</v>
      </c>
      <c r="Q5" s="647"/>
      <c r="R5" s="525">
        <v>65000</v>
      </c>
      <c r="S5" s="683"/>
      <c r="T5" s="525">
        <v>60000</v>
      </c>
      <c r="U5" s="683"/>
    </row>
    <row r="6" spans="2:21" ht="20.25" thickBot="1" x14ac:dyDescent="0.35">
      <c r="B6" s="659"/>
      <c r="C6" s="277">
        <f>C3*C5</f>
        <v>5044000</v>
      </c>
      <c r="D6" s="531"/>
      <c r="E6" s="693">
        <f>E3*E5</f>
        <v>3339050.0000000005</v>
      </c>
      <c r="F6" s="694"/>
      <c r="G6" s="691">
        <f>G3*G5</f>
        <v>3339050.0000000005</v>
      </c>
      <c r="H6" s="692"/>
      <c r="I6" s="170">
        <f>I3*I5</f>
        <v>5044000</v>
      </c>
      <c r="J6" s="171"/>
      <c r="K6" s="86"/>
      <c r="L6" s="109"/>
      <c r="M6" s="651"/>
      <c r="N6" s="277">
        <f>N3*N5</f>
        <v>6967350</v>
      </c>
      <c r="O6" s="531"/>
      <c r="P6" s="170">
        <f>P3*P5</f>
        <v>3367000</v>
      </c>
      <c r="Q6" s="171"/>
      <c r="R6" s="251">
        <f>R3*R5</f>
        <v>5567250</v>
      </c>
      <c r="S6" s="252"/>
      <c r="T6" s="251">
        <f>T3*T5</f>
        <v>4674600</v>
      </c>
      <c r="U6" s="252"/>
    </row>
    <row r="7" spans="2:21" s="150" customFormat="1" ht="19.5" x14ac:dyDescent="0.3">
      <c r="B7" s="661" t="s">
        <v>0</v>
      </c>
      <c r="C7" s="662">
        <v>21</v>
      </c>
      <c r="D7" s="663"/>
      <c r="E7" s="667">
        <v>22</v>
      </c>
      <c r="F7" s="668"/>
      <c r="G7" s="675">
        <v>23</v>
      </c>
      <c r="H7" s="676"/>
      <c r="I7" s="677">
        <v>24</v>
      </c>
      <c r="J7" s="678"/>
      <c r="K7" s="154"/>
      <c r="L7" s="124"/>
      <c r="M7" s="652" t="s">
        <v>0</v>
      </c>
      <c r="N7" s="684">
        <v>21</v>
      </c>
      <c r="O7" s="685"/>
      <c r="P7" s="686">
        <v>22</v>
      </c>
      <c r="Q7" s="687"/>
      <c r="R7" s="684">
        <v>23</v>
      </c>
      <c r="S7" s="685"/>
      <c r="T7" s="686">
        <v>24</v>
      </c>
      <c r="U7" s="687"/>
    </row>
    <row r="8" spans="2:21" ht="19.5" x14ac:dyDescent="0.3">
      <c r="B8" s="657"/>
      <c r="C8" s="418">
        <f>C9+D9</f>
        <v>78.38</v>
      </c>
      <c r="D8" s="273"/>
      <c r="E8" s="198">
        <f>E9+F9</f>
        <v>51.99</v>
      </c>
      <c r="F8" s="199"/>
      <c r="G8" s="673">
        <f>G9+H9</f>
        <v>51.99</v>
      </c>
      <c r="H8" s="674"/>
      <c r="I8" s="272">
        <f>I9+J9</f>
        <v>78.38</v>
      </c>
      <c r="J8" s="281"/>
      <c r="K8" s="85"/>
      <c r="L8" s="107"/>
      <c r="M8" s="649"/>
      <c r="N8" s="599">
        <f>N9+O9</f>
        <v>108.7</v>
      </c>
      <c r="O8" s="176"/>
      <c r="P8" s="235">
        <f>P9+Q9</f>
        <v>52.85</v>
      </c>
      <c r="Q8" s="236"/>
      <c r="R8" s="599">
        <f>R9+S9</f>
        <v>91.289999999999992</v>
      </c>
      <c r="S8" s="176"/>
      <c r="T8" s="235">
        <f>T9+U9</f>
        <v>83.5</v>
      </c>
      <c r="U8" s="236"/>
    </row>
    <row r="9" spans="2:21" ht="19.5" x14ac:dyDescent="0.3">
      <c r="B9" s="657"/>
      <c r="C9" s="129">
        <v>70.099999999999994</v>
      </c>
      <c r="D9" s="105">
        <f>4.14+4.14</f>
        <v>8.2799999999999994</v>
      </c>
      <c r="E9" s="30">
        <v>47.85</v>
      </c>
      <c r="F9" s="32">
        <v>4.1399999999999997</v>
      </c>
      <c r="G9" s="163">
        <v>47.85</v>
      </c>
      <c r="H9" s="164">
        <v>4.1399999999999997</v>
      </c>
      <c r="I9" s="47">
        <v>70.099999999999994</v>
      </c>
      <c r="J9" s="48">
        <f>4.14+4.14</f>
        <v>8.2799999999999994</v>
      </c>
      <c r="K9" s="108"/>
      <c r="L9" s="107"/>
      <c r="M9" s="649"/>
      <c r="N9" s="131">
        <v>99.95</v>
      </c>
      <c r="O9" s="84">
        <f>4.38+4.37</f>
        <v>8.75</v>
      </c>
      <c r="P9" s="72">
        <v>48.47</v>
      </c>
      <c r="Q9" s="73">
        <v>4.38</v>
      </c>
      <c r="R9" s="131">
        <v>80.209999999999994</v>
      </c>
      <c r="S9" s="84">
        <f>4.38+6.7</f>
        <v>11.08</v>
      </c>
      <c r="T9" s="72">
        <v>72.400000000000006</v>
      </c>
      <c r="U9" s="73">
        <f>4.4+6.7</f>
        <v>11.100000000000001</v>
      </c>
    </row>
    <row r="10" spans="2:21" x14ac:dyDescent="0.25">
      <c r="B10" s="658"/>
      <c r="C10" s="521">
        <v>65000</v>
      </c>
      <c r="D10" s="664"/>
      <c r="E10" s="471"/>
      <c r="F10" s="666"/>
      <c r="G10" s="669">
        <v>65000</v>
      </c>
      <c r="H10" s="670"/>
      <c r="I10" s="521">
        <v>65000</v>
      </c>
      <c r="J10" s="660"/>
      <c r="K10" s="130"/>
      <c r="L10" s="107"/>
      <c r="M10" s="650"/>
      <c r="N10" s="525">
        <v>65000</v>
      </c>
      <c r="O10" s="683"/>
      <c r="P10" s="484"/>
      <c r="Q10" s="679"/>
      <c r="R10" s="525">
        <v>65000</v>
      </c>
      <c r="S10" s="683"/>
      <c r="T10" s="484" t="s">
        <v>23</v>
      </c>
      <c r="U10" s="679"/>
    </row>
    <row r="11" spans="2:21" ht="20.25" thickBot="1" x14ac:dyDescent="0.35">
      <c r="B11" s="658"/>
      <c r="C11" s="665">
        <f>C8*C10</f>
        <v>5094700</v>
      </c>
      <c r="D11" s="278"/>
      <c r="E11" s="214"/>
      <c r="F11" s="215"/>
      <c r="G11" s="693">
        <f>G8*G10</f>
        <v>3379350</v>
      </c>
      <c r="H11" s="694"/>
      <c r="I11" s="277">
        <f>I8*I10</f>
        <v>5094700</v>
      </c>
      <c r="J11" s="531"/>
      <c r="K11" s="86"/>
      <c r="L11" s="109"/>
      <c r="M11" s="650"/>
      <c r="N11" s="251">
        <f>N8*N10</f>
        <v>7065500</v>
      </c>
      <c r="O11" s="252"/>
      <c r="P11" s="254">
        <f>P8*P10</f>
        <v>0</v>
      </c>
      <c r="Q11" s="479"/>
      <c r="R11" s="251">
        <f>R8*R10</f>
        <v>5933849.9999999991</v>
      </c>
      <c r="S11" s="252"/>
      <c r="T11" s="254"/>
      <c r="U11" s="479"/>
    </row>
    <row r="12" spans="2:21" s="149" customFormat="1" ht="23.25" x14ac:dyDescent="0.35">
      <c r="B12" s="656" t="s">
        <v>2</v>
      </c>
      <c r="C12" s="529">
        <v>17</v>
      </c>
      <c r="D12" s="530"/>
      <c r="E12" s="482">
        <v>18</v>
      </c>
      <c r="F12" s="483"/>
      <c r="G12" s="703">
        <v>19</v>
      </c>
      <c r="H12" s="704"/>
      <c r="I12" s="637">
        <v>20</v>
      </c>
      <c r="J12" s="638"/>
      <c r="K12" s="140"/>
      <c r="L12" s="155"/>
      <c r="M12" s="648" t="s">
        <v>2</v>
      </c>
      <c r="N12" s="719">
        <v>17</v>
      </c>
      <c r="O12" s="720"/>
      <c r="P12" s="482">
        <v>18</v>
      </c>
      <c r="Q12" s="483"/>
      <c r="R12" s="595">
        <v>19</v>
      </c>
      <c r="S12" s="596"/>
      <c r="T12" s="473">
        <v>20</v>
      </c>
      <c r="U12" s="474"/>
    </row>
    <row r="13" spans="2:21" ht="19.5" x14ac:dyDescent="0.3">
      <c r="B13" s="657"/>
      <c r="C13" s="249">
        <f>C14+D14</f>
        <v>78.38</v>
      </c>
      <c r="D13" s="205"/>
      <c r="E13" s="235">
        <f>E14+F14</f>
        <v>51.99</v>
      </c>
      <c r="F13" s="236"/>
      <c r="G13" s="317">
        <f>G14+H14</f>
        <v>51.99</v>
      </c>
      <c r="H13" s="257"/>
      <c r="I13" s="272">
        <f>I14+J14</f>
        <v>78.38</v>
      </c>
      <c r="J13" s="281"/>
      <c r="K13" s="85"/>
      <c r="L13" s="107"/>
      <c r="M13" s="649"/>
      <c r="N13" s="673">
        <f>N14+O14</f>
        <v>108.7</v>
      </c>
      <c r="O13" s="674"/>
      <c r="P13" s="235">
        <f>P14+Q14</f>
        <v>52.85</v>
      </c>
      <c r="Q13" s="236"/>
      <c r="R13" s="599">
        <f>R14+S14</f>
        <v>91.289999999999992</v>
      </c>
      <c r="S13" s="176"/>
      <c r="T13" s="198">
        <f>T14+U14</f>
        <v>83.5</v>
      </c>
      <c r="U13" s="199"/>
    </row>
    <row r="14" spans="2:21" ht="19.5" x14ac:dyDescent="0.3">
      <c r="B14" s="657"/>
      <c r="C14" s="35">
        <v>70.099999999999994</v>
      </c>
      <c r="D14" s="33">
        <f>4.14+4.14</f>
        <v>8.2799999999999994</v>
      </c>
      <c r="E14" s="72">
        <v>47.85</v>
      </c>
      <c r="F14" s="73">
        <v>4.1399999999999997</v>
      </c>
      <c r="G14" s="77">
        <v>47.85</v>
      </c>
      <c r="H14" s="78">
        <v>4.1399999999999997</v>
      </c>
      <c r="I14" s="47">
        <v>70.099999999999994</v>
      </c>
      <c r="J14" s="48">
        <f>4.14+4.14</f>
        <v>8.2799999999999994</v>
      </c>
      <c r="K14" s="108"/>
      <c r="L14" s="107"/>
      <c r="M14" s="649"/>
      <c r="N14" s="163">
        <v>99.95</v>
      </c>
      <c r="O14" s="164">
        <f>4.38+4.37</f>
        <v>8.75</v>
      </c>
      <c r="P14" s="72">
        <v>48.47</v>
      </c>
      <c r="Q14" s="73">
        <v>4.38</v>
      </c>
      <c r="R14" s="131">
        <v>80.209999999999994</v>
      </c>
      <c r="S14" s="84">
        <f>4.38+6.7</f>
        <v>11.08</v>
      </c>
      <c r="T14" s="30">
        <v>72.400000000000006</v>
      </c>
      <c r="U14" s="32">
        <f>4.4+6.7</f>
        <v>11.100000000000001</v>
      </c>
    </row>
    <row r="15" spans="2:21" x14ac:dyDescent="0.25">
      <c r="B15" s="658"/>
      <c r="C15" s="471"/>
      <c r="D15" s="688"/>
      <c r="E15" s="484"/>
      <c r="F15" s="679"/>
      <c r="G15" s="699"/>
      <c r="H15" s="700"/>
      <c r="I15" s="521">
        <v>65000</v>
      </c>
      <c r="J15" s="660"/>
      <c r="K15" s="130"/>
      <c r="L15" s="107"/>
      <c r="M15" s="650"/>
      <c r="N15" s="709">
        <v>65000</v>
      </c>
      <c r="O15" s="710"/>
      <c r="P15" s="484"/>
      <c r="Q15" s="679"/>
      <c r="R15" s="525">
        <v>65000</v>
      </c>
      <c r="S15" s="683"/>
      <c r="T15" s="471"/>
      <c r="U15" s="666"/>
    </row>
    <row r="16" spans="2:21" ht="20.25" thickBot="1" x14ac:dyDescent="0.35">
      <c r="B16" s="659"/>
      <c r="C16" s="478"/>
      <c r="D16" s="279"/>
      <c r="E16" s="254"/>
      <c r="F16" s="479"/>
      <c r="G16" s="477"/>
      <c r="H16" s="255"/>
      <c r="I16" s="277">
        <f>I13*I15</f>
        <v>5094700</v>
      </c>
      <c r="J16" s="531"/>
      <c r="K16" s="86"/>
      <c r="L16" s="109"/>
      <c r="M16" s="651"/>
      <c r="N16" s="691">
        <f>N13*N15</f>
        <v>7065500</v>
      </c>
      <c r="O16" s="692"/>
      <c r="P16" s="254">
        <f>P13*P15</f>
        <v>0</v>
      </c>
      <c r="Q16" s="479"/>
      <c r="R16" s="251">
        <f>R13*R15</f>
        <v>5933849.9999999991</v>
      </c>
      <c r="S16" s="252"/>
      <c r="T16" s="214"/>
      <c r="U16" s="215"/>
    </row>
    <row r="17" spans="2:21" s="149" customFormat="1" ht="23.25" x14ac:dyDescent="0.35">
      <c r="B17" s="661" t="s">
        <v>3</v>
      </c>
      <c r="C17" s="695">
        <v>13</v>
      </c>
      <c r="D17" s="696"/>
      <c r="E17" s="697">
        <v>14</v>
      </c>
      <c r="F17" s="698"/>
      <c r="G17" s="701">
        <v>15</v>
      </c>
      <c r="H17" s="702"/>
      <c r="I17" s="473">
        <v>16</v>
      </c>
      <c r="J17" s="474"/>
      <c r="K17" s="140"/>
      <c r="L17" s="155"/>
      <c r="M17" s="652" t="s">
        <v>3</v>
      </c>
      <c r="N17" s="705">
        <v>13</v>
      </c>
      <c r="O17" s="706"/>
      <c r="P17" s="551">
        <v>14</v>
      </c>
      <c r="Q17" s="552"/>
      <c r="R17" s="607">
        <v>15</v>
      </c>
      <c r="S17" s="608"/>
      <c r="T17" s="707">
        <v>16</v>
      </c>
      <c r="U17" s="708"/>
    </row>
    <row r="18" spans="2:21" ht="19.5" x14ac:dyDescent="0.3">
      <c r="B18" s="657"/>
      <c r="C18" s="418">
        <f>C19+D19</f>
        <v>78.38</v>
      </c>
      <c r="D18" s="273"/>
      <c r="E18" s="689">
        <f>E19+F19</f>
        <v>51.99</v>
      </c>
      <c r="F18" s="690"/>
      <c r="G18" s="673">
        <f>G19+H19</f>
        <v>51.99</v>
      </c>
      <c r="H18" s="674"/>
      <c r="I18" s="198">
        <f>I19+J19</f>
        <v>78.38</v>
      </c>
      <c r="J18" s="199"/>
      <c r="K18" s="85"/>
      <c r="L18" s="107"/>
      <c r="M18" s="649"/>
      <c r="N18" s="599">
        <f>N19+O19</f>
        <v>108.7</v>
      </c>
      <c r="O18" s="176"/>
      <c r="P18" s="194">
        <f>P19+Q19</f>
        <v>52.85</v>
      </c>
      <c r="Q18" s="208"/>
      <c r="R18" s="249">
        <f>R19+S19</f>
        <v>91.289999999999992</v>
      </c>
      <c r="S18" s="205"/>
      <c r="T18" s="175">
        <f>T19+U19</f>
        <v>83.5</v>
      </c>
      <c r="U18" s="253"/>
    </row>
    <row r="19" spans="2:21" ht="19.5" x14ac:dyDescent="0.3">
      <c r="B19" s="657"/>
      <c r="C19" s="129">
        <v>70.099999999999994</v>
      </c>
      <c r="D19" s="105">
        <f>4.14+4.14</f>
        <v>8.2799999999999994</v>
      </c>
      <c r="E19" s="161">
        <v>47.85</v>
      </c>
      <c r="F19" s="162">
        <v>4.1399999999999997</v>
      </c>
      <c r="G19" s="163">
        <v>47.85</v>
      </c>
      <c r="H19" s="164">
        <v>4.1399999999999997</v>
      </c>
      <c r="I19" s="30">
        <v>70.099999999999994</v>
      </c>
      <c r="J19" s="32">
        <f>4.14+4.14</f>
        <v>8.2799999999999994</v>
      </c>
      <c r="K19" s="108"/>
      <c r="L19" s="107"/>
      <c r="M19" s="649"/>
      <c r="N19" s="131">
        <v>99.95</v>
      </c>
      <c r="O19" s="84">
        <f>4.38+4.37</f>
        <v>8.75</v>
      </c>
      <c r="P19" s="11">
        <v>48.47</v>
      </c>
      <c r="Q19" s="12">
        <v>4.38</v>
      </c>
      <c r="R19" s="35">
        <v>80.209999999999994</v>
      </c>
      <c r="S19" s="33">
        <f>4.38+6.7</f>
        <v>11.08</v>
      </c>
      <c r="T19" s="18">
        <v>72.400000000000006</v>
      </c>
      <c r="U19" s="95">
        <f>4.4+6.7</f>
        <v>11.100000000000001</v>
      </c>
    </row>
    <row r="20" spans="2:21" x14ac:dyDescent="0.25">
      <c r="B20" s="658"/>
      <c r="C20" s="521">
        <v>65000</v>
      </c>
      <c r="D20" s="664"/>
      <c r="E20" s="709">
        <v>65000</v>
      </c>
      <c r="F20" s="710"/>
      <c r="G20" s="669">
        <v>65000</v>
      </c>
      <c r="H20" s="670"/>
      <c r="I20" s="471"/>
      <c r="J20" s="666"/>
      <c r="K20" s="130"/>
      <c r="L20" s="107"/>
      <c r="M20" s="650"/>
      <c r="N20" s="525">
        <v>65000</v>
      </c>
      <c r="O20" s="683"/>
      <c r="P20" s="553">
        <v>65000</v>
      </c>
      <c r="Q20" s="647"/>
      <c r="R20" s="471"/>
      <c r="S20" s="666"/>
      <c r="T20" s="525">
        <v>60000</v>
      </c>
      <c r="U20" s="683"/>
    </row>
    <row r="21" spans="2:21" ht="20.25" thickBot="1" x14ac:dyDescent="0.35">
      <c r="B21" s="658"/>
      <c r="C21" s="665">
        <f>C18*C20</f>
        <v>5094700</v>
      </c>
      <c r="D21" s="278"/>
      <c r="E21" s="691">
        <f>E18*E20</f>
        <v>3379350</v>
      </c>
      <c r="F21" s="692"/>
      <c r="G21" s="693">
        <f>G18*G20</f>
        <v>3379350</v>
      </c>
      <c r="H21" s="694"/>
      <c r="I21" s="214"/>
      <c r="J21" s="215"/>
      <c r="K21" s="86"/>
      <c r="L21" s="109"/>
      <c r="M21" s="650"/>
      <c r="N21" s="251">
        <f>N18*N20</f>
        <v>7065500</v>
      </c>
      <c r="O21" s="252"/>
      <c r="P21" s="170">
        <f>P18*P20</f>
        <v>3435250</v>
      </c>
      <c r="Q21" s="171"/>
      <c r="R21" s="214"/>
      <c r="S21" s="215"/>
      <c r="T21" s="251">
        <f>T18*T20</f>
        <v>5010000</v>
      </c>
      <c r="U21" s="252"/>
    </row>
    <row r="22" spans="2:21" s="149" customFormat="1" ht="23.25" x14ac:dyDescent="0.35">
      <c r="B22" s="656" t="s">
        <v>4</v>
      </c>
      <c r="C22" s="613">
        <v>9</v>
      </c>
      <c r="D22" s="614"/>
      <c r="E22" s="557">
        <v>10</v>
      </c>
      <c r="F22" s="558"/>
      <c r="G22" s="529">
        <v>11</v>
      </c>
      <c r="H22" s="530"/>
      <c r="I22" s="637">
        <v>12</v>
      </c>
      <c r="J22" s="638"/>
      <c r="K22" s="140"/>
      <c r="L22" s="155"/>
      <c r="M22" s="648" t="s">
        <v>4</v>
      </c>
      <c r="N22" s="595">
        <v>9</v>
      </c>
      <c r="O22" s="596"/>
      <c r="P22" s="473">
        <v>10</v>
      </c>
      <c r="Q22" s="474"/>
      <c r="R22" s="595">
        <v>11</v>
      </c>
      <c r="S22" s="596"/>
      <c r="T22" s="626">
        <v>12</v>
      </c>
      <c r="U22" s="627"/>
    </row>
    <row r="23" spans="2:21" ht="19.5" x14ac:dyDescent="0.3">
      <c r="B23" s="657"/>
      <c r="C23" s="418">
        <f>C24+D24</f>
        <v>78.38</v>
      </c>
      <c r="D23" s="273"/>
      <c r="E23" s="194">
        <f>E24+F24</f>
        <v>51.99</v>
      </c>
      <c r="F23" s="208"/>
      <c r="G23" s="249">
        <f>G24+H24</f>
        <v>51.99</v>
      </c>
      <c r="H23" s="205"/>
      <c r="I23" s="272">
        <f>I24+J24</f>
        <v>78.38</v>
      </c>
      <c r="J23" s="281"/>
      <c r="K23" s="85"/>
      <c r="L23" s="107"/>
      <c r="M23" s="649"/>
      <c r="N23" s="599">
        <f>N24+O24</f>
        <v>108.7</v>
      </c>
      <c r="O23" s="176"/>
      <c r="P23" s="198">
        <f>P24+Q24</f>
        <v>52.85</v>
      </c>
      <c r="Q23" s="199"/>
      <c r="R23" s="599">
        <f>R24+S24</f>
        <v>91.289999999999992</v>
      </c>
      <c r="S23" s="176"/>
      <c r="T23" s="175">
        <f>T24+U24</f>
        <v>83.5</v>
      </c>
      <c r="U23" s="253"/>
    </row>
    <row r="24" spans="2:21" ht="19.5" x14ac:dyDescent="0.3">
      <c r="B24" s="657"/>
      <c r="C24" s="129">
        <v>70.099999999999994</v>
      </c>
      <c r="D24" s="105">
        <f>4.14+4.14</f>
        <v>8.2799999999999994</v>
      </c>
      <c r="E24" s="11">
        <v>47.85</v>
      </c>
      <c r="F24" s="12">
        <v>4.1399999999999997</v>
      </c>
      <c r="G24" s="35">
        <v>47.85</v>
      </c>
      <c r="H24" s="33">
        <v>4.1399999999999997</v>
      </c>
      <c r="I24" s="47">
        <v>70.099999999999994</v>
      </c>
      <c r="J24" s="48">
        <f>4.14+4.14</f>
        <v>8.2799999999999994</v>
      </c>
      <c r="K24" s="108"/>
      <c r="L24" s="107"/>
      <c r="M24" s="649"/>
      <c r="N24" s="131">
        <v>99.95</v>
      </c>
      <c r="O24" s="84">
        <f>4.38+4.37</f>
        <v>8.75</v>
      </c>
      <c r="P24" s="30">
        <v>48.47</v>
      </c>
      <c r="Q24" s="32">
        <v>4.38</v>
      </c>
      <c r="R24" s="131">
        <v>80.209999999999994</v>
      </c>
      <c r="S24" s="84">
        <f>4.38+6.7</f>
        <v>11.08</v>
      </c>
      <c r="T24" s="18">
        <v>72.400000000000006</v>
      </c>
      <c r="U24" s="95">
        <f>4.4+6.7</f>
        <v>11.100000000000001</v>
      </c>
    </row>
    <row r="25" spans="2:21" x14ac:dyDescent="0.25">
      <c r="B25" s="658"/>
      <c r="C25" s="521">
        <v>65000</v>
      </c>
      <c r="D25" s="664"/>
      <c r="E25" s="553">
        <v>65000</v>
      </c>
      <c r="F25" s="647"/>
      <c r="G25" s="639"/>
      <c r="H25" s="688"/>
      <c r="I25" s="521">
        <v>65000</v>
      </c>
      <c r="J25" s="660"/>
      <c r="K25" s="130"/>
      <c r="L25" s="107"/>
      <c r="M25" s="650"/>
      <c r="N25" s="525">
        <v>65000</v>
      </c>
      <c r="O25" s="683"/>
      <c r="P25" s="471"/>
      <c r="Q25" s="666"/>
      <c r="R25" s="525">
        <v>65000</v>
      </c>
      <c r="S25" s="683"/>
      <c r="T25" s="525">
        <v>60000</v>
      </c>
      <c r="U25" s="683"/>
    </row>
    <row r="26" spans="2:21" ht="20.25" thickBot="1" x14ac:dyDescent="0.35">
      <c r="B26" s="659"/>
      <c r="C26" s="665">
        <f>C23*C25</f>
        <v>5094700</v>
      </c>
      <c r="D26" s="278"/>
      <c r="E26" s="170">
        <f>E23*E25</f>
        <v>3379350</v>
      </c>
      <c r="F26" s="171"/>
      <c r="G26" s="478"/>
      <c r="H26" s="279"/>
      <c r="I26" s="277">
        <f>I23*I25</f>
        <v>5094700</v>
      </c>
      <c r="J26" s="531"/>
      <c r="K26" s="86"/>
      <c r="L26" s="109"/>
      <c r="M26" s="651"/>
      <c r="N26" s="251">
        <f>N23*N25</f>
        <v>7065500</v>
      </c>
      <c r="O26" s="252"/>
      <c r="P26" s="214"/>
      <c r="Q26" s="215"/>
      <c r="R26" s="251">
        <f>R23*R25</f>
        <v>5933849.9999999991</v>
      </c>
      <c r="S26" s="252"/>
      <c r="T26" s="251">
        <f>T23*T25</f>
        <v>5010000</v>
      </c>
      <c r="U26" s="252"/>
    </row>
    <row r="27" spans="2:21" s="149" customFormat="1" ht="23.25" x14ac:dyDescent="0.35">
      <c r="B27" s="661" t="s">
        <v>6</v>
      </c>
      <c r="C27" s="619">
        <v>5</v>
      </c>
      <c r="D27" s="620"/>
      <c r="E27" s="473">
        <v>6</v>
      </c>
      <c r="F27" s="474"/>
      <c r="G27" s="549">
        <v>7</v>
      </c>
      <c r="H27" s="550"/>
      <c r="I27" s="637">
        <v>8</v>
      </c>
      <c r="J27" s="638"/>
      <c r="K27" s="140"/>
      <c r="L27" s="155"/>
      <c r="M27" s="652" t="s">
        <v>6</v>
      </c>
      <c r="N27" s="607">
        <v>5</v>
      </c>
      <c r="O27" s="608"/>
      <c r="P27" s="615">
        <v>6</v>
      </c>
      <c r="Q27" s="616"/>
      <c r="R27" s="610">
        <v>7</v>
      </c>
      <c r="S27" s="611"/>
      <c r="T27" s="707">
        <v>8</v>
      </c>
      <c r="U27" s="708"/>
    </row>
    <row r="28" spans="2:21" ht="19.5" x14ac:dyDescent="0.3">
      <c r="B28" s="657"/>
      <c r="C28" s="418">
        <f>C29+D29</f>
        <v>78.38</v>
      </c>
      <c r="D28" s="273"/>
      <c r="E28" s="198">
        <f>E29+F29</f>
        <v>51.99</v>
      </c>
      <c r="F28" s="199"/>
      <c r="G28" s="229">
        <f>G29+H29</f>
        <v>51.99</v>
      </c>
      <c r="H28" s="195"/>
      <c r="I28" s="272">
        <f>I29+J29</f>
        <v>78.38</v>
      </c>
      <c r="J28" s="281"/>
      <c r="K28" s="85"/>
      <c r="L28" s="107"/>
      <c r="M28" s="649"/>
      <c r="N28" s="249">
        <f>N29+O29</f>
        <v>108.7</v>
      </c>
      <c r="O28" s="205"/>
      <c r="P28" s="272">
        <f>P29+Q29</f>
        <v>52.85</v>
      </c>
      <c r="Q28" s="281"/>
      <c r="R28" s="599">
        <f>R29+S29</f>
        <v>91.289999999999992</v>
      </c>
      <c r="S28" s="176"/>
      <c r="T28" s="175">
        <f>T29+U29</f>
        <v>83.5</v>
      </c>
      <c r="U28" s="253"/>
    </row>
    <row r="29" spans="2:21" ht="19.5" x14ac:dyDescent="0.3">
      <c r="B29" s="657"/>
      <c r="C29" s="129">
        <v>70.099999999999994</v>
      </c>
      <c r="D29" s="105">
        <f>4.14+4.14</f>
        <v>8.2799999999999994</v>
      </c>
      <c r="E29" s="30">
        <v>47.85</v>
      </c>
      <c r="F29" s="32">
        <v>4.1399999999999997</v>
      </c>
      <c r="G29" s="13">
        <v>47.85</v>
      </c>
      <c r="H29" s="15">
        <v>4.1399999999999997</v>
      </c>
      <c r="I29" s="47">
        <v>70.099999999999994</v>
      </c>
      <c r="J29" s="48">
        <f>4.14+4.14</f>
        <v>8.2799999999999994</v>
      </c>
      <c r="K29" s="108"/>
      <c r="L29" s="107"/>
      <c r="M29" s="649"/>
      <c r="N29" s="35">
        <v>99.95</v>
      </c>
      <c r="O29" s="33">
        <f>4.38+4.37</f>
        <v>8.75</v>
      </c>
      <c r="P29" s="47">
        <v>48.47</v>
      </c>
      <c r="Q29" s="48">
        <v>4.38</v>
      </c>
      <c r="R29" s="131">
        <v>80.209999999999994</v>
      </c>
      <c r="S29" s="84">
        <f>4.38+6.7</f>
        <v>11.08</v>
      </c>
      <c r="T29" s="18">
        <v>72.400000000000006</v>
      </c>
      <c r="U29" s="95">
        <f>4.4+6.7</f>
        <v>11.100000000000001</v>
      </c>
    </row>
    <row r="30" spans="2:21" x14ac:dyDescent="0.25">
      <c r="B30" s="658"/>
      <c r="C30" s="521">
        <v>65000</v>
      </c>
      <c r="D30" s="664"/>
      <c r="E30" s="471"/>
      <c r="F30" s="666"/>
      <c r="G30" s="671">
        <v>65000</v>
      </c>
      <c r="H30" s="672"/>
      <c r="I30" s="521">
        <v>65000</v>
      </c>
      <c r="J30" s="660"/>
      <c r="K30" s="130"/>
      <c r="L30" s="107"/>
      <c r="M30" s="650"/>
      <c r="N30" s="471"/>
      <c r="O30" s="666"/>
      <c r="P30" s="521">
        <v>65000</v>
      </c>
      <c r="Q30" s="660"/>
      <c r="R30" s="525">
        <v>65000</v>
      </c>
      <c r="S30" s="683"/>
      <c r="T30" s="525">
        <v>60000</v>
      </c>
      <c r="U30" s="683"/>
    </row>
    <row r="31" spans="2:21" ht="20.25" thickBot="1" x14ac:dyDescent="0.35">
      <c r="B31" s="658"/>
      <c r="C31" s="665">
        <f>C28*C30</f>
        <v>5094700</v>
      </c>
      <c r="D31" s="278"/>
      <c r="E31" s="214"/>
      <c r="F31" s="215"/>
      <c r="G31" s="561">
        <f>G28*G30</f>
        <v>3379350</v>
      </c>
      <c r="H31" s="256"/>
      <c r="I31" s="277">
        <f>I28*I30</f>
        <v>5094700</v>
      </c>
      <c r="J31" s="531"/>
      <c r="K31" s="86"/>
      <c r="L31" s="109"/>
      <c r="M31" s="650"/>
      <c r="N31" s="214"/>
      <c r="O31" s="215"/>
      <c r="P31" s="277">
        <f>P28*P30</f>
        <v>3435250</v>
      </c>
      <c r="Q31" s="531"/>
      <c r="R31" s="251">
        <f>R28*R30</f>
        <v>5933849.9999999991</v>
      </c>
      <c r="S31" s="252"/>
      <c r="T31" s="251">
        <f>T28*T30</f>
        <v>5010000</v>
      </c>
      <c r="U31" s="252"/>
    </row>
    <row r="32" spans="2:21" s="149" customFormat="1" ht="23.25" x14ac:dyDescent="0.35">
      <c r="B32" s="656" t="s">
        <v>5</v>
      </c>
      <c r="C32" s="529">
        <v>1</v>
      </c>
      <c r="D32" s="530"/>
      <c r="E32" s="557">
        <v>2</v>
      </c>
      <c r="F32" s="558"/>
      <c r="G32" s="529">
        <v>3</v>
      </c>
      <c r="H32" s="530"/>
      <c r="I32" s="637">
        <v>4</v>
      </c>
      <c r="J32" s="638"/>
      <c r="K32" s="140"/>
      <c r="L32" s="155"/>
      <c r="M32" s="648" t="s">
        <v>5</v>
      </c>
      <c r="N32" s="595">
        <v>1</v>
      </c>
      <c r="O32" s="596"/>
      <c r="P32" s="473">
        <v>2</v>
      </c>
      <c r="Q32" s="474"/>
      <c r="R32" s="595">
        <v>3</v>
      </c>
      <c r="S32" s="596"/>
      <c r="T32" s="626">
        <v>4</v>
      </c>
      <c r="U32" s="627"/>
    </row>
    <row r="33" spans="2:21" ht="19.5" x14ac:dyDescent="0.3">
      <c r="B33" s="657"/>
      <c r="C33" s="249">
        <f>C34+D34</f>
        <v>78.38</v>
      </c>
      <c r="D33" s="205"/>
      <c r="E33" s="194">
        <f>E34+F34</f>
        <v>51.99</v>
      </c>
      <c r="F33" s="208"/>
      <c r="G33" s="249">
        <f>G34+H34</f>
        <v>51.99</v>
      </c>
      <c r="H33" s="205"/>
      <c r="I33" s="272">
        <f>I34+J34</f>
        <v>78.38</v>
      </c>
      <c r="J33" s="281"/>
      <c r="K33" s="85"/>
      <c r="L33" s="107"/>
      <c r="M33" s="649"/>
      <c r="N33" s="599">
        <f>N34+O34</f>
        <v>108.7</v>
      </c>
      <c r="O33" s="176"/>
      <c r="P33" s="198">
        <f>P34+Q34</f>
        <v>52.85</v>
      </c>
      <c r="Q33" s="199"/>
      <c r="R33" s="599">
        <f>R34+S34</f>
        <v>91.289999999999992</v>
      </c>
      <c r="S33" s="176"/>
      <c r="T33" s="175">
        <f>T34+U34</f>
        <v>83.5</v>
      </c>
      <c r="U33" s="253"/>
    </row>
    <row r="34" spans="2:21" ht="19.5" x14ac:dyDescent="0.3">
      <c r="B34" s="657"/>
      <c r="C34" s="35">
        <v>70.099999999999994</v>
      </c>
      <c r="D34" s="33">
        <f>4.14+4.14</f>
        <v>8.2799999999999994</v>
      </c>
      <c r="E34" s="11">
        <v>47.85</v>
      </c>
      <c r="F34" s="12">
        <v>4.1399999999999997</v>
      </c>
      <c r="G34" s="35">
        <v>47.85</v>
      </c>
      <c r="H34" s="33">
        <v>4.1399999999999997</v>
      </c>
      <c r="I34" s="47">
        <v>70.099999999999994</v>
      </c>
      <c r="J34" s="48">
        <f>4.14+4.14</f>
        <v>8.2799999999999994</v>
      </c>
      <c r="K34" s="108"/>
      <c r="L34" s="110"/>
      <c r="M34" s="649"/>
      <c r="N34" s="131">
        <v>99.95</v>
      </c>
      <c r="O34" s="84">
        <f>4.38+4.37</f>
        <v>8.75</v>
      </c>
      <c r="P34" s="30">
        <v>48.47</v>
      </c>
      <c r="Q34" s="32">
        <v>4.38</v>
      </c>
      <c r="R34" s="131">
        <v>80.209999999999994</v>
      </c>
      <c r="S34" s="84">
        <f>4.38+6.7</f>
        <v>11.08</v>
      </c>
      <c r="T34" s="18">
        <v>72.400000000000006</v>
      </c>
      <c r="U34" s="95">
        <f>4.4+6.7</f>
        <v>11.100000000000001</v>
      </c>
    </row>
    <row r="35" spans="2:21" x14ac:dyDescent="0.25">
      <c r="B35" s="658"/>
      <c r="C35" s="471"/>
      <c r="D35" s="688"/>
      <c r="E35" s="553">
        <v>65000</v>
      </c>
      <c r="F35" s="647"/>
      <c r="G35" s="639"/>
      <c r="H35" s="688"/>
      <c r="I35" s="521">
        <v>65000</v>
      </c>
      <c r="J35" s="660"/>
      <c r="K35" s="130"/>
      <c r="L35" s="110"/>
      <c r="M35" s="650"/>
      <c r="N35" s="525">
        <v>65000</v>
      </c>
      <c r="O35" s="683"/>
      <c r="P35" s="471"/>
      <c r="Q35" s="666"/>
      <c r="R35" s="525">
        <v>65000</v>
      </c>
      <c r="S35" s="683"/>
      <c r="T35" s="525">
        <v>60000</v>
      </c>
      <c r="U35" s="683"/>
    </row>
    <row r="36" spans="2:21" ht="20.25" thickBot="1" x14ac:dyDescent="0.35">
      <c r="B36" s="659"/>
      <c r="C36" s="478"/>
      <c r="D36" s="279"/>
      <c r="E36" s="170">
        <f>E33*E35</f>
        <v>3379350</v>
      </c>
      <c r="F36" s="171"/>
      <c r="G36" s="478"/>
      <c r="H36" s="279"/>
      <c r="I36" s="277">
        <f>I33*I35</f>
        <v>5094700</v>
      </c>
      <c r="J36" s="531"/>
      <c r="K36" s="86"/>
      <c r="L36" s="109"/>
      <c r="M36" s="651"/>
      <c r="N36" s="251">
        <f>N33*N35</f>
        <v>7065500</v>
      </c>
      <c r="O36" s="252"/>
      <c r="P36" s="214"/>
      <c r="Q36" s="215"/>
      <c r="R36" s="251">
        <f>R33*R35</f>
        <v>5933849.9999999991</v>
      </c>
      <c r="S36" s="252"/>
      <c r="T36" s="251">
        <f>T33*T35</f>
        <v>5010000</v>
      </c>
      <c r="U36" s="252"/>
    </row>
    <row r="37" spans="2:21" x14ac:dyDescent="0.25">
      <c r="C37" s="4"/>
      <c r="D37" s="4"/>
      <c r="E37" s="4"/>
      <c r="F37" s="4"/>
      <c r="K37" s="87"/>
      <c r="L37" s="4"/>
    </row>
    <row r="38" spans="2:21" x14ac:dyDescent="0.25">
      <c r="K38" s="87"/>
      <c r="L38" s="4"/>
      <c r="Q38" s="104"/>
    </row>
    <row r="39" spans="2:21" x14ac:dyDescent="0.25">
      <c r="K39" s="87"/>
      <c r="L39" s="4"/>
    </row>
    <row r="40" spans="2:21" x14ac:dyDescent="0.25">
      <c r="K40" s="87"/>
      <c r="L40" s="4"/>
    </row>
    <row r="41" spans="2:21" x14ac:dyDescent="0.25">
      <c r="K41" s="87"/>
      <c r="L41" s="4"/>
    </row>
    <row r="42" spans="2:21" x14ac:dyDescent="0.25">
      <c r="K42" s="87"/>
      <c r="L42" s="4"/>
    </row>
    <row r="43" spans="2:21" x14ac:dyDescent="0.25">
      <c r="K43" s="87"/>
      <c r="L43" s="4"/>
    </row>
    <row r="44" spans="2:21" x14ac:dyDescent="0.25">
      <c r="K44" s="87"/>
      <c r="L44" s="4"/>
    </row>
    <row r="45" spans="2:21" x14ac:dyDescent="0.25">
      <c r="K45" s="87"/>
      <c r="L45" s="4"/>
    </row>
    <row r="46" spans="2:21" x14ac:dyDescent="0.25">
      <c r="K46" s="87"/>
      <c r="L46" s="4"/>
    </row>
    <row r="47" spans="2:21" x14ac:dyDescent="0.25">
      <c r="K47" s="87"/>
      <c r="L47" s="4"/>
    </row>
    <row r="48" spans="2:21" x14ac:dyDescent="0.25">
      <c r="K48" s="87"/>
      <c r="L48" s="4"/>
    </row>
    <row r="49" spans="11:12" x14ac:dyDescent="0.25">
      <c r="K49" s="87"/>
      <c r="L49" s="4"/>
    </row>
    <row r="50" spans="11:12" x14ac:dyDescent="0.25">
      <c r="K50" s="87"/>
      <c r="L50" s="4"/>
    </row>
    <row r="51" spans="11:12" x14ac:dyDescent="0.25">
      <c r="K51" s="87"/>
      <c r="L51" s="4"/>
    </row>
    <row r="52" spans="11:12" x14ac:dyDescent="0.25">
      <c r="K52" s="87"/>
      <c r="L52" s="4"/>
    </row>
    <row r="53" spans="11:12" x14ac:dyDescent="0.25">
      <c r="K53" s="87"/>
      <c r="L53" s="4"/>
    </row>
    <row r="54" spans="11:12" x14ac:dyDescent="0.25">
      <c r="K54" s="87"/>
      <c r="L54" s="4"/>
    </row>
    <row r="55" spans="11:12" x14ac:dyDescent="0.25">
      <c r="K55" s="87"/>
      <c r="L55" s="4"/>
    </row>
    <row r="56" spans="11:12" x14ac:dyDescent="0.25">
      <c r="K56" s="87"/>
      <c r="L56" s="4"/>
    </row>
    <row r="57" spans="11:12" x14ac:dyDescent="0.25">
      <c r="K57" s="87"/>
      <c r="L57" s="4"/>
    </row>
    <row r="58" spans="11:12" x14ac:dyDescent="0.25">
      <c r="K58" s="87"/>
      <c r="L58" s="4"/>
    </row>
    <row r="59" spans="11:12" x14ac:dyDescent="0.25">
      <c r="K59" s="87"/>
      <c r="L59" s="4"/>
    </row>
    <row r="60" spans="11:12" x14ac:dyDescent="0.25">
      <c r="K60" s="87"/>
      <c r="L60" s="4"/>
    </row>
    <row r="61" spans="11:12" x14ac:dyDescent="0.25">
      <c r="K61" s="87"/>
      <c r="L61" s="4"/>
    </row>
    <row r="62" spans="11:12" x14ac:dyDescent="0.25">
      <c r="K62" s="87"/>
      <c r="L62" s="4"/>
    </row>
    <row r="63" spans="11:12" x14ac:dyDescent="0.25">
      <c r="K63" s="87"/>
      <c r="L63" s="4"/>
    </row>
    <row r="64" spans="11:12" x14ac:dyDescent="0.25">
      <c r="K64" s="87"/>
      <c r="L64" s="4"/>
    </row>
    <row r="65" spans="11:12" x14ac:dyDescent="0.25">
      <c r="K65" s="87"/>
      <c r="L65" s="4"/>
    </row>
    <row r="66" spans="11:12" x14ac:dyDescent="0.25">
      <c r="K66" s="87"/>
      <c r="L66" s="4"/>
    </row>
    <row r="67" spans="11:12" x14ac:dyDescent="0.25">
      <c r="K67" s="87"/>
      <c r="L67" s="4"/>
    </row>
    <row r="68" spans="11:12" x14ac:dyDescent="0.25">
      <c r="K68" s="87"/>
      <c r="L68" s="4"/>
    </row>
    <row r="69" spans="11:12" x14ac:dyDescent="0.25">
      <c r="K69" s="87"/>
      <c r="L69" s="4"/>
    </row>
    <row r="70" spans="11:12" x14ac:dyDescent="0.25">
      <c r="K70" s="87"/>
      <c r="L70" s="4"/>
    </row>
    <row r="71" spans="11:12" x14ac:dyDescent="0.25">
      <c r="K71" s="87"/>
      <c r="L71" s="4"/>
    </row>
    <row r="72" spans="11:12" x14ac:dyDescent="0.25">
      <c r="K72" s="87"/>
      <c r="L72" s="4"/>
    </row>
    <row r="73" spans="11:12" x14ac:dyDescent="0.25">
      <c r="K73" s="87"/>
      <c r="L73" s="4"/>
    </row>
    <row r="74" spans="11:12" x14ac:dyDescent="0.25">
      <c r="K74" s="87"/>
      <c r="L74" s="4"/>
    </row>
    <row r="75" spans="11:12" x14ac:dyDescent="0.25">
      <c r="K75" s="87"/>
      <c r="L75" s="4"/>
    </row>
    <row r="76" spans="11:12" x14ac:dyDescent="0.25">
      <c r="K76" s="87"/>
      <c r="L76" s="4"/>
    </row>
    <row r="77" spans="11:12" x14ac:dyDescent="0.25">
      <c r="K77" s="87"/>
      <c r="L77" s="4"/>
    </row>
    <row r="78" spans="11:12" x14ac:dyDescent="0.25">
      <c r="K78" s="87"/>
      <c r="L78" s="4"/>
    </row>
    <row r="79" spans="11:12" x14ac:dyDescent="0.25">
      <c r="K79" s="87"/>
      <c r="L79" s="4"/>
    </row>
    <row r="80" spans="11:12" x14ac:dyDescent="0.25">
      <c r="K80" s="87"/>
      <c r="L80" s="4"/>
    </row>
    <row r="81" spans="11:12" x14ac:dyDescent="0.25">
      <c r="K81" s="87"/>
      <c r="L81" s="4"/>
    </row>
    <row r="82" spans="11:12" x14ac:dyDescent="0.25">
      <c r="K82" s="87"/>
      <c r="L82" s="4"/>
    </row>
    <row r="83" spans="11:12" x14ac:dyDescent="0.25">
      <c r="K83" s="87"/>
      <c r="L83" s="4"/>
    </row>
    <row r="84" spans="11:12" x14ac:dyDescent="0.25">
      <c r="K84" s="87"/>
      <c r="L84" s="4"/>
    </row>
    <row r="85" spans="11:12" x14ac:dyDescent="0.25">
      <c r="K85" s="87"/>
      <c r="L85" s="4"/>
    </row>
    <row r="86" spans="11:12" x14ac:dyDescent="0.25">
      <c r="K86" s="87"/>
      <c r="L86" s="4"/>
    </row>
    <row r="87" spans="11:12" x14ac:dyDescent="0.25">
      <c r="K87" s="87"/>
      <c r="L87" s="4"/>
    </row>
    <row r="88" spans="11:12" x14ac:dyDescent="0.25">
      <c r="K88" s="87"/>
      <c r="L88" s="4"/>
    </row>
    <row r="89" spans="11:12" x14ac:dyDescent="0.25">
      <c r="K89" s="87"/>
      <c r="L89" s="4"/>
    </row>
    <row r="90" spans="11:12" x14ac:dyDescent="0.25">
      <c r="K90" s="87"/>
      <c r="L90" s="4"/>
    </row>
    <row r="91" spans="11:12" x14ac:dyDescent="0.25">
      <c r="K91" s="87"/>
      <c r="L91" s="4"/>
    </row>
    <row r="92" spans="11:12" x14ac:dyDescent="0.25">
      <c r="K92" s="87"/>
      <c r="L92" s="4"/>
    </row>
    <row r="93" spans="11:12" x14ac:dyDescent="0.25">
      <c r="K93" s="87"/>
      <c r="L93" s="4"/>
    </row>
    <row r="94" spans="11:12" x14ac:dyDescent="0.25">
      <c r="K94" s="87"/>
      <c r="L94" s="4"/>
    </row>
    <row r="95" spans="11:12" x14ac:dyDescent="0.25">
      <c r="K95" s="87"/>
      <c r="L95" s="4"/>
    </row>
    <row r="96" spans="11:12" x14ac:dyDescent="0.25">
      <c r="K96" s="87"/>
      <c r="L96" s="4"/>
    </row>
    <row r="97" spans="11:12" x14ac:dyDescent="0.25">
      <c r="K97" s="87"/>
      <c r="L97" s="4"/>
    </row>
    <row r="98" spans="11:12" x14ac:dyDescent="0.25">
      <c r="K98" s="87"/>
      <c r="L98" s="4"/>
    </row>
    <row r="99" spans="11:12" x14ac:dyDescent="0.25">
      <c r="K99" s="87"/>
      <c r="L99" s="4"/>
    </row>
    <row r="100" spans="11:12" x14ac:dyDescent="0.25">
      <c r="K100" s="87"/>
      <c r="L100" s="4"/>
    </row>
  </sheetData>
  <mergeCells count="240">
    <mergeCell ref="R18:S18"/>
    <mergeCell ref="R26:S26"/>
    <mergeCell ref="T23:U23"/>
    <mergeCell ref="R25:S25"/>
    <mergeCell ref="T25:U25"/>
    <mergeCell ref="R23:S23"/>
    <mergeCell ref="T26:U26"/>
    <mergeCell ref="T17:U17"/>
    <mergeCell ref="R20:S20"/>
    <mergeCell ref="R21:S21"/>
    <mergeCell ref="T18:U18"/>
    <mergeCell ref="T22:U22"/>
    <mergeCell ref="R22:S22"/>
    <mergeCell ref="T21:U21"/>
    <mergeCell ref="T20:U20"/>
    <mergeCell ref="P28:Q28"/>
    <mergeCell ref="N27:O27"/>
    <mergeCell ref="N28:O28"/>
    <mergeCell ref="P35:Q35"/>
    <mergeCell ref="R36:S36"/>
    <mergeCell ref="N36:O36"/>
    <mergeCell ref="R35:S35"/>
    <mergeCell ref="M22:M26"/>
    <mergeCell ref="P22:Q22"/>
    <mergeCell ref="P25:Q25"/>
    <mergeCell ref="P23:Q23"/>
    <mergeCell ref="N32:O32"/>
    <mergeCell ref="P27:Q27"/>
    <mergeCell ref="N31:O31"/>
    <mergeCell ref="P26:Q26"/>
    <mergeCell ref="N30:O30"/>
    <mergeCell ref="P30:Q30"/>
    <mergeCell ref="R28:S28"/>
    <mergeCell ref="P36:Q36"/>
    <mergeCell ref="R30:S30"/>
    <mergeCell ref="P31:Q31"/>
    <mergeCell ref="T31:U31"/>
    <mergeCell ref="E30:F30"/>
    <mergeCell ref="C30:D30"/>
    <mergeCell ref="B27:B31"/>
    <mergeCell ref="B32:B36"/>
    <mergeCell ref="G31:H31"/>
    <mergeCell ref="T28:U28"/>
    <mergeCell ref="R27:S27"/>
    <mergeCell ref="R31:S31"/>
    <mergeCell ref="E35:F35"/>
    <mergeCell ref="C27:D27"/>
    <mergeCell ref="E33:F33"/>
    <mergeCell ref="C35:D35"/>
    <mergeCell ref="E32:F32"/>
    <mergeCell ref="I32:J32"/>
    <mergeCell ref="I31:J31"/>
    <mergeCell ref="I30:J30"/>
    <mergeCell ref="C36:D36"/>
    <mergeCell ref="E36:F36"/>
    <mergeCell ref="C32:D32"/>
    <mergeCell ref="G35:H35"/>
    <mergeCell ref="G33:H33"/>
    <mergeCell ref="I28:J28"/>
    <mergeCell ref="I27:J27"/>
    <mergeCell ref="G23:H23"/>
    <mergeCell ref="G26:H26"/>
    <mergeCell ref="G27:H27"/>
    <mergeCell ref="G25:H25"/>
    <mergeCell ref="G22:H22"/>
    <mergeCell ref="I22:J22"/>
    <mergeCell ref="N33:O33"/>
    <mergeCell ref="M32:M36"/>
    <mergeCell ref="N35:O35"/>
    <mergeCell ref="I33:J33"/>
    <mergeCell ref="I35:J35"/>
    <mergeCell ref="G36:H36"/>
    <mergeCell ref="N26:O26"/>
    <mergeCell ref="T36:U36"/>
    <mergeCell ref="B22:B26"/>
    <mergeCell ref="C25:D25"/>
    <mergeCell ref="E26:F26"/>
    <mergeCell ref="E22:F22"/>
    <mergeCell ref="C23:D23"/>
    <mergeCell ref="C22:D22"/>
    <mergeCell ref="E23:F23"/>
    <mergeCell ref="E25:F25"/>
    <mergeCell ref="T35:U35"/>
    <mergeCell ref="N25:O25"/>
    <mergeCell ref="C28:D28"/>
    <mergeCell ref="E27:F27"/>
    <mergeCell ref="C26:D26"/>
    <mergeCell ref="C31:D31"/>
    <mergeCell ref="E31:F31"/>
    <mergeCell ref="E28:F28"/>
    <mergeCell ref="G30:H30"/>
    <mergeCell ref="C33:D33"/>
    <mergeCell ref="N22:O22"/>
    <mergeCell ref="N23:O23"/>
    <mergeCell ref="I23:J23"/>
    <mergeCell ref="I36:J36"/>
    <mergeCell ref="G32:H32"/>
    <mergeCell ref="G12:H12"/>
    <mergeCell ref="G13:H13"/>
    <mergeCell ref="G11:H11"/>
    <mergeCell ref="R12:S12"/>
    <mergeCell ref="G16:H16"/>
    <mergeCell ref="T13:U13"/>
    <mergeCell ref="R13:S13"/>
    <mergeCell ref="R16:S16"/>
    <mergeCell ref="R17:S17"/>
    <mergeCell ref="T15:U15"/>
    <mergeCell ref="I11:J11"/>
    <mergeCell ref="N13:O13"/>
    <mergeCell ref="N15:O15"/>
    <mergeCell ref="N12:O12"/>
    <mergeCell ref="N16:O16"/>
    <mergeCell ref="N17:O17"/>
    <mergeCell ref="E15:F15"/>
    <mergeCell ref="G15:H15"/>
    <mergeCell ref="E16:F16"/>
    <mergeCell ref="G17:H17"/>
    <mergeCell ref="I16:J16"/>
    <mergeCell ref="I17:J17"/>
    <mergeCell ref="T33:U33"/>
    <mergeCell ref="R33:S33"/>
    <mergeCell ref="M27:M31"/>
    <mergeCell ref="T16:U16"/>
    <mergeCell ref="N20:O20"/>
    <mergeCell ref="N18:O18"/>
    <mergeCell ref="N21:O21"/>
    <mergeCell ref="P18:Q18"/>
    <mergeCell ref="T27:U27"/>
    <mergeCell ref="T30:U30"/>
    <mergeCell ref="G28:H28"/>
    <mergeCell ref="T32:U32"/>
    <mergeCell ref="R32:S32"/>
    <mergeCell ref="P32:Q32"/>
    <mergeCell ref="P33:Q33"/>
    <mergeCell ref="E20:F20"/>
    <mergeCell ref="I25:J25"/>
    <mergeCell ref="I26:J26"/>
    <mergeCell ref="B12:B16"/>
    <mergeCell ref="E12:F12"/>
    <mergeCell ref="E13:F13"/>
    <mergeCell ref="I13:J13"/>
    <mergeCell ref="I12:J12"/>
    <mergeCell ref="C13:D13"/>
    <mergeCell ref="C12:D12"/>
    <mergeCell ref="C15:D15"/>
    <mergeCell ref="G18:H18"/>
    <mergeCell ref="I18:J18"/>
    <mergeCell ref="E18:F18"/>
    <mergeCell ref="B17:B21"/>
    <mergeCell ref="I21:J21"/>
    <mergeCell ref="E21:F21"/>
    <mergeCell ref="G21:H21"/>
    <mergeCell ref="G20:H20"/>
    <mergeCell ref="I20:J20"/>
    <mergeCell ref="C18:D18"/>
    <mergeCell ref="C21:D21"/>
    <mergeCell ref="C20:D20"/>
    <mergeCell ref="C17:D17"/>
    <mergeCell ref="I15:J15"/>
    <mergeCell ref="C16:D16"/>
    <mergeCell ref="E17:F17"/>
    <mergeCell ref="P15:Q15"/>
    <mergeCell ref="P12:Q12"/>
    <mergeCell ref="R15:S15"/>
    <mergeCell ref="T8:U8"/>
    <mergeCell ref="P7:Q7"/>
    <mergeCell ref="R11:S11"/>
    <mergeCell ref="T12:U12"/>
    <mergeCell ref="T11:U11"/>
    <mergeCell ref="R7:S7"/>
    <mergeCell ref="R10:S10"/>
    <mergeCell ref="R8:S8"/>
    <mergeCell ref="M1:U1"/>
    <mergeCell ref="M7:M11"/>
    <mergeCell ref="N6:O6"/>
    <mergeCell ref="N10:O10"/>
    <mergeCell ref="N7:O7"/>
    <mergeCell ref="P2:Q2"/>
    <mergeCell ref="N8:O8"/>
    <mergeCell ref="T10:U10"/>
    <mergeCell ref="T6:U6"/>
    <mergeCell ref="T5:U5"/>
    <mergeCell ref="T3:U3"/>
    <mergeCell ref="N2:O2"/>
    <mergeCell ref="T7:U7"/>
    <mergeCell ref="R6:S6"/>
    <mergeCell ref="T2:U2"/>
    <mergeCell ref="P3:Q3"/>
    <mergeCell ref="N3:O3"/>
    <mergeCell ref="R3:S3"/>
    <mergeCell ref="R5:S5"/>
    <mergeCell ref="N11:O11"/>
    <mergeCell ref="P11:Q11"/>
    <mergeCell ref="R2:S2"/>
    <mergeCell ref="P6:Q6"/>
    <mergeCell ref="P5:Q5"/>
    <mergeCell ref="G6:H6"/>
    <mergeCell ref="I6:J6"/>
    <mergeCell ref="G3:H3"/>
    <mergeCell ref="I3:J3"/>
    <mergeCell ref="I7:J7"/>
    <mergeCell ref="I8:J8"/>
    <mergeCell ref="I10:J10"/>
    <mergeCell ref="N5:O5"/>
    <mergeCell ref="P10:Q10"/>
    <mergeCell ref="P8:Q8"/>
    <mergeCell ref="E10:F10"/>
    <mergeCell ref="E7:F7"/>
    <mergeCell ref="E8:F8"/>
    <mergeCell ref="G10:H10"/>
    <mergeCell ref="C3:D3"/>
    <mergeCell ref="E3:F3"/>
    <mergeCell ref="E5:F5"/>
    <mergeCell ref="M2:M6"/>
    <mergeCell ref="G8:H8"/>
    <mergeCell ref="G7:H7"/>
    <mergeCell ref="P20:Q20"/>
    <mergeCell ref="P21:Q21"/>
    <mergeCell ref="M12:M16"/>
    <mergeCell ref="M17:M21"/>
    <mergeCell ref="P16:Q16"/>
    <mergeCell ref="P13:Q13"/>
    <mergeCell ref="P17:Q17"/>
    <mergeCell ref="B1:J1"/>
    <mergeCell ref="E6:F6"/>
    <mergeCell ref="G5:H5"/>
    <mergeCell ref="G2:H2"/>
    <mergeCell ref="I2:J2"/>
    <mergeCell ref="B2:B6"/>
    <mergeCell ref="C2:D2"/>
    <mergeCell ref="E2:F2"/>
    <mergeCell ref="C6:D6"/>
    <mergeCell ref="C5:D5"/>
    <mergeCell ref="I5:J5"/>
    <mergeCell ref="B7:B11"/>
    <mergeCell ref="C7:D7"/>
    <mergeCell ref="C8:D8"/>
    <mergeCell ref="C10:D10"/>
    <mergeCell ref="E11:F11"/>
    <mergeCell ref="C11:D11"/>
  </mergeCells>
  <phoneticPr fontId="0" type="noConversion"/>
  <pageMargins left="0" right="0" top="0.35433070866141736" bottom="0.35433070866141736" header="0" footer="0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секция 1-2</vt:lpstr>
      <vt:lpstr>секция 3-4</vt:lpstr>
      <vt:lpstr>секция 5-6</vt:lpstr>
      <vt:lpstr>секции 7,9</vt:lpstr>
      <vt:lpstr>секция 10</vt:lpstr>
      <vt:lpstr>секция 11,12</vt:lpstr>
      <vt:lpstr>секции 13,14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</cp:lastModifiedBy>
  <cp:lastPrinted>2017-01-11T07:58:19Z</cp:lastPrinted>
  <dcterms:created xsi:type="dcterms:W3CDTF">2015-03-13T14:05:10Z</dcterms:created>
  <dcterms:modified xsi:type="dcterms:W3CDTF">2017-02-20T10:28:05Z</dcterms:modified>
</cp:coreProperties>
</file>